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65" windowWidth="14805" windowHeight="7650" tabRatio="960" activeTab="4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externalReferences>
    <externalReference r:id="rId7"/>
  </externalReferences>
  <definedNames>
    <definedName name="_xlnm._FilterDatabase" localSheetId="1" hidden="1">'Приложение 2'!$A$7:$M$204</definedName>
    <definedName name="_xlnm._FilterDatabase" localSheetId="2" hidden="1">'Приложение 3'!$A$7:$O$149</definedName>
    <definedName name="_xlnm._FilterDatabase" localSheetId="3" hidden="1">'Приложение 4'!$A$7:$L$204</definedName>
    <definedName name="_xlnm.Print_Titles" localSheetId="4">'Приложение 5'!$12:$12</definedName>
    <definedName name="_xlnm.Print_Area" localSheetId="0">'Приложение 1'!$A$1:$E$38</definedName>
    <definedName name="_xlnm.Print_Area" localSheetId="1">'Приложение 2'!$A$1:$M$251</definedName>
    <definedName name="_xlnm.Print_Area" localSheetId="2">'Приложение 3'!$A$1:$K$155</definedName>
    <definedName name="_xlnm.Print_Area" localSheetId="3">'Приложение 4'!$A$1:$L$222</definedName>
    <definedName name="_xlnm.Print_Area" localSheetId="4">'Приложение 5'!$A$1:$E$37</definedName>
  </definedNames>
  <calcPr calcId="114210" fullCalcOnLoad="1"/>
</workbook>
</file>

<file path=xl/calcChain.xml><?xml version="1.0" encoding="utf-8"?>
<calcChain xmlns="http://schemas.openxmlformats.org/spreadsheetml/2006/main">
  <c r="I73" i="4"/>
  <c r="K233" i="3"/>
  <c r="B201"/>
  <c r="M200"/>
  <c r="L200"/>
  <c r="K200"/>
  <c r="B200"/>
  <c r="M199"/>
  <c r="M198"/>
  <c r="L199"/>
  <c r="K199"/>
  <c r="B199"/>
  <c r="B198"/>
  <c r="K198"/>
  <c r="J73" i="4"/>
  <c r="J72"/>
  <c r="J71"/>
  <c r="J70"/>
  <c r="J69"/>
  <c r="I121" i="2"/>
  <c r="I120"/>
  <c r="L198" i="3"/>
  <c r="K73" i="4"/>
  <c r="J121" i="2"/>
  <c r="M18" i="3"/>
  <c r="K72" i="4"/>
  <c r="L73"/>
  <c r="J120" i="2"/>
  <c r="K120"/>
  <c r="K121"/>
  <c r="I187" i="4"/>
  <c r="I182"/>
  <c r="J134" i="2"/>
  <c r="J133"/>
  <c r="J132"/>
  <c r="I134"/>
  <c r="I133"/>
  <c r="I132"/>
  <c r="M239" i="3"/>
  <c r="B239"/>
  <c r="L238"/>
  <c r="L237"/>
  <c r="K238"/>
  <c r="K237"/>
  <c r="K236"/>
  <c r="K235"/>
  <c r="J187" i="4"/>
  <c r="J186"/>
  <c r="J185"/>
  <c r="J184"/>
  <c r="J183"/>
  <c r="B238" i="3"/>
  <c r="B237"/>
  <c r="B236"/>
  <c r="B235"/>
  <c r="M220"/>
  <c r="B220"/>
  <c r="L219"/>
  <c r="L218"/>
  <c r="K182" i="4"/>
  <c r="K219" i="3"/>
  <c r="K218"/>
  <c r="B219"/>
  <c r="B218"/>
  <c r="B217"/>
  <c r="B216"/>
  <c r="K217"/>
  <c r="K216"/>
  <c r="J182" i="4"/>
  <c r="J181"/>
  <c r="J180"/>
  <c r="J179"/>
  <c r="J178"/>
  <c r="J177"/>
  <c r="L72"/>
  <c r="K71"/>
  <c r="K132" i="2"/>
  <c r="I147"/>
  <c r="I146"/>
  <c r="I145"/>
  <c r="K181" i="4"/>
  <c r="K134" i="2"/>
  <c r="K133"/>
  <c r="L236" i="3"/>
  <c r="M237"/>
  <c r="M238"/>
  <c r="L217"/>
  <c r="M218"/>
  <c r="M219"/>
  <c r="L71" i="4"/>
  <c r="K70"/>
  <c r="L182"/>
  <c r="L181"/>
  <c r="K180"/>
  <c r="L235" i="3"/>
  <c r="M236"/>
  <c r="L216"/>
  <c r="M216"/>
  <c r="M217"/>
  <c r="K69" i="4"/>
  <c r="L69"/>
  <c r="L70"/>
  <c r="M235" i="3"/>
  <c r="K187" i="4"/>
  <c r="J147" i="2"/>
  <c r="K179" i="4"/>
  <c r="L180"/>
  <c r="K147" i="2"/>
  <c r="J146"/>
  <c r="L187" i="4"/>
  <c r="K186"/>
  <c r="L179"/>
  <c r="K178"/>
  <c r="L186"/>
  <c r="K185"/>
  <c r="J145" i="2"/>
  <c r="K145"/>
  <c r="K146"/>
  <c r="L178" i="4"/>
  <c r="K184"/>
  <c r="L185"/>
  <c r="M144" i="3"/>
  <c r="B144"/>
  <c r="L143"/>
  <c r="K143"/>
  <c r="J30" i="4"/>
  <c r="J29"/>
  <c r="J28"/>
  <c r="J27"/>
  <c r="J26"/>
  <c r="J25"/>
  <c r="B143" i="3"/>
  <c r="B142"/>
  <c r="B141"/>
  <c r="B140"/>
  <c r="L142"/>
  <c r="K30" i="4"/>
  <c r="K142" i="3"/>
  <c r="K141"/>
  <c r="K140"/>
  <c r="I82" i="2"/>
  <c r="I81"/>
  <c r="I80"/>
  <c r="L184" i="4"/>
  <c r="K183"/>
  <c r="L141" i="3"/>
  <c r="M143"/>
  <c r="D27" i="13"/>
  <c r="I222" i="4"/>
  <c r="C2" i="10"/>
  <c r="J73" i="2"/>
  <c r="J72"/>
  <c r="J71"/>
  <c r="I73"/>
  <c r="I72"/>
  <c r="I71"/>
  <c r="I70"/>
  <c r="I69"/>
  <c r="I68"/>
  <c r="J31"/>
  <c r="I31"/>
  <c r="M131" i="3"/>
  <c r="B131"/>
  <c r="L130"/>
  <c r="L129"/>
  <c r="K130"/>
  <c r="K129"/>
  <c r="K128"/>
  <c r="K127"/>
  <c r="B130"/>
  <c r="B129"/>
  <c r="B128"/>
  <c r="B127"/>
  <c r="B126"/>
  <c r="B125"/>
  <c r="B124"/>
  <c r="M58"/>
  <c r="B58"/>
  <c r="L57"/>
  <c r="L56"/>
  <c r="K130" i="4"/>
  <c r="K57" i="3"/>
  <c r="K56"/>
  <c r="J130" i="4"/>
  <c r="J129"/>
  <c r="J128"/>
  <c r="J127"/>
  <c r="B57" i="3"/>
  <c r="B56"/>
  <c r="K53"/>
  <c r="K26"/>
  <c r="K126"/>
  <c r="K125"/>
  <c r="K124"/>
  <c r="J222" i="4"/>
  <c r="J221"/>
  <c r="J220"/>
  <c r="J219"/>
  <c r="J218"/>
  <c r="J217"/>
  <c r="K177"/>
  <c r="L177"/>
  <c r="L183"/>
  <c r="M142" i="3"/>
  <c r="L30" i="4"/>
  <c r="K29"/>
  <c r="M141" i="3"/>
  <c r="L140"/>
  <c r="J82" i="2"/>
  <c r="K73"/>
  <c r="L130" i="4"/>
  <c r="K129"/>
  <c r="K71" i="2"/>
  <c r="J70"/>
  <c r="K72"/>
  <c r="K31"/>
  <c r="L128" i="3"/>
  <c r="M129"/>
  <c r="M130"/>
  <c r="M57"/>
  <c r="K28" i="4"/>
  <c r="L29"/>
  <c r="J81" i="2"/>
  <c r="K82"/>
  <c r="M140" i="3"/>
  <c r="L129" i="4"/>
  <c r="K128"/>
  <c r="J69" i="2"/>
  <c r="K70"/>
  <c r="L127" i="3"/>
  <c r="K222" i="4"/>
  <c r="M128" i="3"/>
  <c r="J80" i="2"/>
  <c r="K80"/>
  <c r="K81"/>
  <c r="L28" i="4"/>
  <c r="K27"/>
  <c r="L222"/>
  <c r="K221"/>
  <c r="K127"/>
  <c r="L127"/>
  <c r="L128"/>
  <c r="K69" i="2"/>
  <c r="J68"/>
  <c r="L126" i="3"/>
  <c r="M127"/>
  <c r="L27" i="4"/>
  <c r="K26"/>
  <c r="K68" i="2"/>
  <c r="L221" i="4"/>
  <c r="K220"/>
  <c r="L125" i="3"/>
  <c r="M126"/>
  <c r="K25" i="4"/>
  <c r="L25"/>
  <c r="L26"/>
  <c r="K219"/>
  <c r="L220"/>
  <c r="L124" i="3"/>
  <c r="M124"/>
  <c r="M125"/>
  <c r="K218" i="4"/>
  <c r="L219"/>
  <c r="K217"/>
  <c r="L218"/>
  <c r="L217"/>
  <c r="E25" i="10"/>
  <c r="D24"/>
  <c r="C24"/>
  <c r="E24"/>
  <c r="I210" i="4"/>
  <c r="I216"/>
  <c r="I39"/>
  <c r="A38"/>
  <c r="J102" i="2"/>
  <c r="I102"/>
  <c r="I101"/>
  <c r="I100"/>
  <c r="I99"/>
  <c r="I98"/>
  <c r="I97"/>
  <c r="K102"/>
  <c r="J101"/>
  <c r="K101"/>
  <c r="J100"/>
  <c r="J99"/>
  <c r="J98"/>
  <c r="J97"/>
  <c r="K99"/>
  <c r="K100"/>
  <c r="M225" i="3"/>
  <c r="B225"/>
  <c r="L224"/>
  <c r="K224"/>
  <c r="K223"/>
  <c r="J210" i="4"/>
  <c r="J209"/>
  <c r="J208"/>
  <c r="J207"/>
  <c r="J206"/>
  <c r="J205"/>
  <c r="B224" i="3"/>
  <c r="B223"/>
  <c r="B222"/>
  <c r="B221"/>
  <c r="B215"/>
  <c r="B214"/>
  <c r="K222"/>
  <c r="K221"/>
  <c r="I137" i="2"/>
  <c r="I136"/>
  <c r="I135"/>
  <c r="K98"/>
  <c r="M224" i="3"/>
  <c r="L223"/>
  <c r="K210" i="4"/>
  <c r="K209"/>
  <c r="K208"/>
  <c r="K207"/>
  <c r="K206"/>
  <c r="K205"/>
  <c r="K215" i="3"/>
  <c r="K214"/>
  <c r="I131" i="2"/>
  <c r="I130"/>
  <c r="J137"/>
  <c r="M223" i="3"/>
  <c r="L222"/>
  <c r="K137" i="2"/>
  <c r="J136"/>
  <c r="L210" i="4"/>
  <c r="M222" i="3"/>
  <c r="L221"/>
  <c r="L215"/>
  <c r="L209" i="4"/>
  <c r="J135" i="2"/>
  <c r="J131"/>
  <c r="J130"/>
  <c r="K136"/>
  <c r="M221" i="3"/>
  <c r="K131" i="2"/>
  <c r="K135"/>
  <c r="K130"/>
  <c r="L208" i="4"/>
  <c r="M215" i="3"/>
  <c r="L214"/>
  <c r="M214"/>
  <c r="L207" i="4"/>
  <c r="B166" i="3"/>
  <c r="M172"/>
  <c r="B172"/>
  <c r="L171"/>
  <c r="L170"/>
  <c r="K171"/>
  <c r="K170"/>
  <c r="J39" i="4"/>
  <c r="J38"/>
  <c r="J37"/>
  <c r="J36"/>
  <c r="J35"/>
  <c r="J34"/>
  <c r="J32"/>
  <c r="J31"/>
  <c r="B171" i="3"/>
  <c r="B170"/>
  <c r="B169"/>
  <c r="B168"/>
  <c r="B167"/>
  <c r="B165"/>
  <c r="M122"/>
  <c r="B122"/>
  <c r="L121"/>
  <c r="K121"/>
  <c r="K120"/>
  <c r="J216" i="4"/>
  <c r="J215"/>
  <c r="J214"/>
  <c r="J213"/>
  <c r="J212"/>
  <c r="J211"/>
  <c r="B121" i="3"/>
  <c r="B120"/>
  <c r="B119"/>
  <c r="B118"/>
  <c r="B117"/>
  <c r="B116"/>
  <c r="B115"/>
  <c r="B114"/>
  <c r="E37" i="10"/>
  <c r="D36"/>
  <c r="C36"/>
  <c r="L206" i="4"/>
  <c r="L205"/>
  <c r="K169" i="3"/>
  <c r="K168"/>
  <c r="K167"/>
  <c r="K166"/>
  <c r="K165"/>
  <c r="L169"/>
  <c r="L168"/>
  <c r="L167"/>
  <c r="K39" i="4"/>
  <c r="K38"/>
  <c r="K119" i="3"/>
  <c r="K118"/>
  <c r="K117"/>
  <c r="K116"/>
  <c r="K115"/>
  <c r="K114"/>
  <c r="I66" i="2"/>
  <c r="I65"/>
  <c r="I64"/>
  <c r="I63"/>
  <c r="I62"/>
  <c r="I61"/>
  <c r="I60"/>
  <c r="M171" i="3"/>
  <c r="M170"/>
  <c r="M121"/>
  <c r="L120"/>
  <c r="E36" i="10"/>
  <c r="J66" i="2"/>
  <c r="K216" i="4"/>
  <c r="K215"/>
  <c r="K214"/>
  <c r="K213"/>
  <c r="K212"/>
  <c r="K211"/>
  <c r="M167" i="3"/>
  <c r="L166"/>
  <c r="L165"/>
  <c r="M168"/>
  <c r="L39" i="4"/>
  <c r="M169" i="3"/>
  <c r="K37" i="4"/>
  <c r="K66" i="2"/>
  <c r="J65"/>
  <c r="M120" i="3"/>
  <c r="L119"/>
  <c r="M166"/>
  <c r="M165"/>
  <c r="L38" i="4"/>
  <c r="K36"/>
  <c r="L37"/>
  <c r="K65" i="2"/>
  <c r="J64"/>
  <c r="M119" i="3"/>
  <c r="L118"/>
  <c r="L36" i="4"/>
  <c r="K35"/>
  <c r="K64" i="2"/>
  <c r="J63"/>
  <c r="M118" i="3"/>
  <c r="L117"/>
  <c r="K34" i="4"/>
  <c r="L35"/>
  <c r="K63" i="2"/>
  <c r="J62"/>
  <c r="M117" i="3"/>
  <c r="L116"/>
  <c r="K32" i="4"/>
  <c r="L34"/>
  <c r="K62" i="2"/>
  <c r="J61"/>
  <c r="M116" i="3"/>
  <c r="L115"/>
  <c r="K31" i="4"/>
  <c r="L32"/>
  <c r="J60" i="2"/>
  <c r="K60"/>
  <c r="K61"/>
  <c r="M115" i="3"/>
  <c r="L114"/>
  <c r="M114"/>
  <c r="D22" i="10"/>
  <c r="C22"/>
  <c r="E23"/>
  <c r="C26"/>
  <c r="E27"/>
  <c r="D26"/>
  <c r="E22"/>
  <c r="L216" i="4"/>
  <c r="E26" i="10"/>
  <c r="E23" i="13"/>
  <c r="E19"/>
  <c r="M255" i="3"/>
  <c r="M247"/>
  <c r="M234"/>
  <c r="M213"/>
  <c r="M207"/>
  <c r="M197"/>
  <c r="M191"/>
  <c r="M185"/>
  <c r="M179"/>
  <c r="M163"/>
  <c r="M154"/>
  <c r="M139"/>
  <c r="M113"/>
  <c r="M112"/>
  <c r="M111"/>
  <c r="M107"/>
  <c r="M105"/>
  <c r="M96"/>
  <c r="M88"/>
  <c r="M81"/>
  <c r="M76"/>
  <c r="M72"/>
  <c r="M70"/>
  <c r="M65"/>
  <c r="M63"/>
  <c r="M61"/>
  <c r="M54"/>
  <c r="M52"/>
  <c r="M51"/>
  <c r="M50"/>
  <c r="M49"/>
  <c r="M48"/>
  <c r="M47"/>
  <c r="M46"/>
  <c r="M42"/>
  <c r="M37"/>
  <c r="M35"/>
  <c r="M27"/>
  <c r="M25"/>
  <c r="M20"/>
  <c r="E16" i="10"/>
  <c r="E18"/>
  <c r="E21"/>
  <c r="E30"/>
  <c r="E32"/>
  <c r="E35"/>
  <c r="L215" i="4"/>
  <c r="L214"/>
  <c r="L162" i="3"/>
  <c r="L161"/>
  <c r="J95" i="2"/>
  <c r="K162" i="3"/>
  <c r="B156"/>
  <c r="B157"/>
  <c r="B158"/>
  <c r="B159"/>
  <c r="B160"/>
  <c r="B161"/>
  <c r="B162"/>
  <c r="B163"/>
  <c r="L213" i="4"/>
  <c r="M162" i="3"/>
  <c r="K161"/>
  <c r="J94" i="2"/>
  <c r="K176" i="4"/>
  <c r="L160" i="3"/>
  <c r="L159"/>
  <c r="L158"/>
  <c r="L157"/>
  <c r="L156"/>
  <c r="L138"/>
  <c r="L137"/>
  <c r="K138"/>
  <c r="B132"/>
  <c r="B133"/>
  <c r="B134"/>
  <c r="B135"/>
  <c r="B136"/>
  <c r="B137"/>
  <c r="B138"/>
  <c r="B139"/>
  <c r="I95" i="2"/>
  <c r="I94"/>
  <c r="I93"/>
  <c r="I92"/>
  <c r="I91"/>
  <c r="I90"/>
  <c r="J176" i="4"/>
  <c r="J175"/>
  <c r="J174"/>
  <c r="J173"/>
  <c r="J172"/>
  <c r="J171"/>
  <c r="L212"/>
  <c r="K160" i="3"/>
  <c r="K159"/>
  <c r="M161"/>
  <c r="K95" i="2"/>
  <c r="J93"/>
  <c r="K94"/>
  <c r="K175" i="4"/>
  <c r="K137" i="3"/>
  <c r="M138"/>
  <c r="K24" i="4"/>
  <c r="K23"/>
  <c r="K22"/>
  <c r="K21"/>
  <c r="K20"/>
  <c r="K19"/>
  <c r="J79" i="2"/>
  <c r="J78"/>
  <c r="J77"/>
  <c r="L136" i="3"/>
  <c r="L135"/>
  <c r="K190"/>
  <c r="B191"/>
  <c r="L190"/>
  <c r="L189"/>
  <c r="K61" i="4"/>
  <c r="B190" i="3"/>
  <c r="B189"/>
  <c r="B188"/>
  <c r="B187"/>
  <c r="B186"/>
  <c r="M137"/>
  <c r="J24" i="4"/>
  <c r="J23"/>
  <c r="J22"/>
  <c r="J21"/>
  <c r="J20"/>
  <c r="J19"/>
  <c r="J18"/>
  <c r="J17"/>
  <c r="K18"/>
  <c r="K17"/>
  <c r="J76" i="2"/>
  <c r="J75"/>
  <c r="J74"/>
  <c r="L134" i="3"/>
  <c r="L133"/>
  <c r="L132"/>
  <c r="L211" i="4"/>
  <c r="L176"/>
  <c r="M190" i="3"/>
  <c r="M160"/>
  <c r="I79" i="2"/>
  <c r="I78"/>
  <c r="K158" i="3"/>
  <c r="M159"/>
  <c r="K189"/>
  <c r="J61" i="4"/>
  <c r="J60"/>
  <c r="J59"/>
  <c r="J58"/>
  <c r="J57"/>
  <c r="J56"/>
  <c r="J55"/>
  <c r="J92" i="2"/>
  <c r="K93"/>
  <c r="K174" i="4"/>
  <c r="L175"/>
  <c r="K60"/>
  <c r="K136" i="3"/>
  <c r="J115" i="2"/>
  <c r="L188" i="3"/>
  <c r="L187"/>
  <c r="L186"/>
  <c r="A104" i="2"/>
  <c r="A103"/>
  <c r="L24" i="4"/>
  <c r="K79" i="2"/>
  <c r="L23" i="4"/>
  <c r="K157" i="3"/>
  <c r="M158"/>
  <c r="I115" i="2"/>
  <c r="I114"/>
  <c r="I113"/>
  <c r="I112"/>
  <c r="M189" i="3"/>
  <c r="K188"/>
  <c r="K59" i="4"/>
  <c r="J91" i="2"/>
  <c r="K92"/>
  <c r="J114"/>
  <c r="K173" i="4"/>
  <c r="L174"/>
  <c r="K135" i="3"/>
  <c r="K134"/>
  <c r="M136"/>
  <c r="I77" i="2"/>
  <c r="I76"/>
  <c r="K78"/>
  <c r="G18" i="14"/>
  <c r="F18"/>
  <c r="F16"/>
  <c r="A108" i="4"/>
  <c r="A89"/>
  <c r="A88"/>
  <c r="I101"/>
  <c r="A21" i="2"/>
  <c r="A12"/>
  <c r="A11"/>
  <c r="A155"/>
  <c r="A156"/>
  <c r="A159"/>
  <c r="A160"/>
  <c r="A161"/>
  <c r="A251" i="3"/>
  <c r="A158" i="2"/>
  <c r="L254" i="3"/>
  <c r="K254"/>
  <c r="J101" i="4"/>
  <c r="J100"/>
  <c r="J99"/>
  <c r="J98"/>
  <c r="J97"/>
  <c r="J96"/>
  <c r="B255" i="3"/>
  <c r="K115" i="2"/>
  <c r="G16" i="14"/>
  <c r="I161" i="2"/>
  <c r="I160"/>
  <c r="I159"/>
  <c r="I158"/>
  <c r="I157"/>
  <c r="I156"/>
  <c r="I155"/>
  <c r="K253" i="3"/>
  <c r="K252"/>
  <c r="K251"/>
  <c r="K250"/>
  <c r="K249"/>
  <c r="K248"/>
  <c r="L253"/>
  <c r="M254"/>
  <c r="K156"/>
  <c r="M156"/>
  <c r="M157"/>
  <c r="L61" i="4"/>
  <c r="M188" i="3"/>
  <c r="K187"/>
  <c r="J113" i="2"/>
  <c r="K114"/>
  <c r="K58" i="4"/>
  <c r="K172"/>
  <c r="L173"/>
  <c r="J90" i="2"/>
  <c r="K90"/>
  <c r="K91"/>
  <c r="M135" i="3"/>
  <c r="K77" i="2"/>
  <c r="K101" i="4"/>
  <c r="J161" i="2"/>
  <c r="A250" i="3"/>
  <c r="A157" i="2"/>
  <c r="A29" i="3"/>
  <c r="A20" i="2"/>
  <c r="B248" i="3"/>
  <c r="B249"/>
  <c r="B250"/>
  <c r="B251"/>
  <c r="B252"/>
  <c r="B253"/>
  <c r="B254"/>
  <c r="L22" i="4"/>
  <c r="L252" i="3"/>
  <c r="M253"/>
  <c r="L60" i="4"/>
  <c r="K186" i="3"/>
  <c r="M186"/>
  <c r="M187"/>
  <c r="K171" i="4"/>
  <c r="L171"/>
  <c r="L172"/>
  <c r="J112" i="2"/>
  <c r="K112"/>
  <c r="K113"/>
  <c r="J160"/>
  <c r="K161"/>
  <c r="K100" i="4"/>
  <c r="L101"/>
  <c r="K57"/>
  <c r="L21"/>
  <c r="K133" i="3"/>
  <c r="M134"/>
  <c r="I75" i="2"/>
  <c r="K76"/>
  <c r="D18" i="13"/>
  <c r="D17"/>
  <c r="G14" i="14"/>
  <c r="G13"/>
  <c r="G19"/>
  <c r="C18" i="13"/>
  <c r="C22"/>
  <c r="C21"/>
  <c r="C20"/>
  <c r="D22"/>
  <c r="D21"/>
  <c r="E22"/>
  <c r="C17"/>
  <c r="E18"/>
  <c r="L251" i="3"/>
  <c r="M252"/>
  <c r="L59" i="4"/>
  <c r="K56"/>
  <c r="J159" i="2"/>
  <c r="K160"/>
  <c r="K99" i="4"/>
  <c r="L100"/>
  <c r="I74" i="2"/>
  <c r="K75"/>
  <c r="L20" i="4"/>
  <c r="K132" i="3"/>
  <c r="M132"/>
  <c r="M133"/>
  <c r="D34" i="10"/>
  <c r="D33"/>
  <c r="C34"/>
  <c r="C33"/>
  <c r="D31"/>
  <c r="C31"/>
  <c r="D29"/>
  <c r="C29"/>
  <c r="D20"/>
  <c r="D19"/>
  <c r="C20"/>
  <c r="C19"/>
  <c r="D17"/>
  <c r="C17"/>
  <c r="D15"/>
  <c r="C15"/>
  <c r="I204" i="4"/>
  <c r="I199"/>
  <c r="I193"/>
  <c r="I170"/>
  <c r="I176"/>
  <c r="A44" i="2"/>
  <c r="A160" i="4"/>
  <c r="I164"/>
  <c r="I159"/>
  <c r="I151"/>
  <c r="I145"/>
  <c r="I140"/>
  <c r="I125"/>
  <c r="I120"/>
  <c r="I114"/>
  <c r="I107"/>
  <c r="I87"/>
  <c r="I80"/>
  <c r="I68"/>
  <c r="I54"/>
  <c r="I61"/>
  <c r="I95"/>
  <c r="E15" i="10"/>
  <c r="E31"/>
  <c r="K74" i="2"/>
  <c r="I134" i="4"/>
  <c r="I130"/>
  <c r="D20" i="13"/>
  <c r="E20"/>
  <c r="E21"/>
  <c r="F14" i="14"/>
  <c r="E17" i="13"/>
  <c r="L250" i="3"/>
  <c r="M251"/>
  <c r="L58" i="4"/>
  <c r="K98"/>
  <c r="L99"/>
  <c r="K55"/>
  <c r="J158" i="2"/>
  <c r="K159"/>
  <c r="E29" i="10"/>
  <c r="E33"/>
  <c r="E34"/>
  <c r="E17"/>
  <c r="E19"/>
  <c r="E20"/>
  <c r="L19" i="4"/>
  <c r="C14" i="10"/>
  <c r="D28"/>
  <c r="D14"/>
  <c r="C28"/>
  <c r="A46" i="4"/>
  <c r="A41"/>
  <c r="A40"/>
  <c r="I47"/>
  <c r="E14" i="10"/>
  <c r="F13" i="14"/>
  <c r="L249" i="3"/>
  <c r="M250"/>
  <c r="L57" i="4"/>
  <c r="J157" i="2"/>
  <c r="K158"/>
  <c r="K97" i="4"/>
  <c r="L98"/>
  <c r="E28" i="10"/>
  <c r="L18" i="4"/>
  <c r="C13" i="10"/>
  <c r="C12"/>
  <c r="I12"/>
  <c r="D13"/>
  <c r="A46" i="2"/>
  <c r="A9" i="4"/>
  <c r="A16"/>
  <c r="I16"/>
  <c r="I2"/>
  <c r="L17"/>
  <c r="A39"/>
  <c r="A73"/>
  <c r="A30"/>
  <c r="I24"/>
  <c r="I30"/>
  <c r="F19" i="14"/>
  <c r="L248" i="3"/>
  <c r="M248"/>
  <c r="M249"/>
  <c r="L55" i="4"/>
  <c r="L56"/>
  <c r="J156" i="2"/>
  <c r="K157"/>
  <c r="K96" i="4"/>
  <c r="L96"/>
  <c r="L97"/>
  <c r="D12" i="10"/>
  <c r="E13"/>
  <c r="A47" i="4"/>
  <c r="A95"/>
  <c r="A24"/>
  <c r="H2" i="2"/>
  <c r="J155"/>
  <c r="K155"/>
  <c r="K156"/>
  <c r="J12" i="10"/>
  <c r="E12"/>
  <c r="A54" i="4"/>
  <c r="A61"/>
  <c r="A107"/>
  <c r="A114"/>
  <c r="A120"/>
  <c r="A125"/>
  <c r="A101"/>
  <c r="C2" i="13"/>
  <c r="F2" i="14"/>
  <c r="L17" i="3"/>
  <c r="K17"/>
  <c r="L19"/>
  <c r="K19"/>
  <c r="L24"/>
  <c r="K24"/>
  <c r="L26"/>
  <c r="L34"/>
  <c r="K34"/>
  <c r="L36"/>
  <c r="K36"/>
  <c r="L41"/>
  <c r="K41"/>
  <c r="K40"/>
  <c r="L60"/>
  <c r="K60"/>
  <c r="L62"/>
  <c r="K62"/>
  <c r="L64"/>
  <c r="K64"/>
  <c r="L69"/>
  <c r="K69"/>
  <c r="L71"/>
  <c r="K71"/>
  <c r="L75"/>
  <c r="K75"/>
  <c r="K74"/>
  <c r="J145" i="4"/>
  <c r="J144"/>
  <c r="J143"/>
  <c r="J142"/>
  <c r="J141"/>
  <c r="L80" i="3"/>
  <c r="K80"/>
  <c r="K79"/>
  <c r="J151" i="4"/>
  <c r="J150"/>
  <c r="J149"/>
  <c r="J148"/>
  <c r="J147"/>
  <c r="J146"/>
  <c r="L87" i="3"/>
  <c r="L86"/>
  <c r="K87"/>
  <c r="L95"/>
  <c r="L94"/>
  <c r="K16" i="4"/>
  <c r="K95" i="3"/>
  <c r="L104"/>
  <c r="K104"/>
  <c r="L106"/>
  <c r="K106"/>
  <c r="L110"/>
  <c r="K110"/>
  <c r="K109"/>
  <c r="J204" i="4"/>
  <c r="J203"/>
  <c r="J202"/>
  <c r="J201"/>
  <c r="J200"/>
  <c r="L153" i="3"/>
  <c r="L152"/>
  <c r="K153"/>
  <c r="L178"/>
  <c r="L177"/>
  <c r="K178"/>
  <c r="L184"/>
  <c r="K184"/>
  <c r="K183"/>
  <c r="J54" i="4"/>
  <c r="J53"/>
  <c r="J52"/>
  <c r="J51"/>
  <c r="J50"/>
  <c r="J49"/>
  <c r="J48"/>
  <c r="L196" i="3"/>
  <c r="K196"/>
  <c r="K195"/>
  <c r="J68" i="4"/>
  <c r="J67"/>
  <c r="J66"/>
  <c r="J65"/>
  <c r="J64"/>
  <c r="J63"/>
  <c r="J62"/>
  <c r="L206" i="3"/>
  <c r="K206"/>
  <c r="K205"/>
  <c r="J80" i="4"/>
  <c r="J79"/>
  <c r="J78"/>
  <c r="J77"/>
  <c r="J76"/>
  <c r="J75"/>
  <c r="J74"/>
  <c r="L212" i="3"/>
  <c r="K212"/>
  <c r="K211"/>
  <c r="J87" i="4"/>
  <c r="J86"/>
  <c r="J85"/>
  <c r="J84"/>
  <c r="J83"/>
  <c r="J82"/>
  <c r="J81"/>
  <c r="L233" i="3"/>
  <c r="K232"/>
  <c r="J159" i="4"/>
  <c r="J158"/>
  <c r="J157"/>
  <c r="J156"/>
  <c r="J155"/>
  <c r="J154"/>
  <c r="L246" i="3"/>
  <c r="K246"/>
  <c r="J170" i="4"/>
  <c r="J169"/>
  <c r="J168"/>
  <c r="J167"/>
  <c r="J166"/>
  <c r="J165"/>
  <c r="L45" i="3"/>
  <c r="K45"/>
  <c r="L53"/>
  <c r="B54"/>
  <c r="B53"/>
  <c r="K39"/>
  <c r="J120" i="4"/>
  <c r="J119"/>
  <c r="J118"/>
  <c r="J117"/>
  <c r="J116"/>
  <c r="M19" i="3"/>
  <c r="A134" i="4"/>
  <c r="A140"/>
  <c r="A145"/>
  <c r="A151"/>
  <c r="A130"/>
  <c r="K23" i="3"/>
  <c r="M69"/>
  <c r="M104"/>
  <c r="L23"/>
  <c r="L22"/>
  <c r="L21"/>
  <c r="M246"/>
  <c r="M71"/>
  <c r="M64"/>
  <c r="L211"/>
  <c r="M211"/>
  <c r="M212"/>
  <c r="L109"/>
  <c r="M110"/>
  <c r="L74"/>
  <c r="M74"/>
  <c r="M75"/>
  <c r="L40"/>
  <c r="M40"/>
  <c r="M41"/>
  <c r="L205"/>
  <c r="M205"/>
  <c r="M206"/>
  <c r="L79"/>
  <c r="M79"/>
  <c r="M80"/>
  <c r="L195"/>
  <c r="M195"/>
  <c r="M196"/>
  <c r="M62"/>
  <c r="M34"/>
  <c r="L232"/>
  <c r="M232"/>
  <c r="M233"/>
  <c r="L183"/>
  <c r="M183"/>
  <c r="M184"/>
  <c r="M106"/>
  <c r="M60"/>
  <c r="M36"/>
  <c r="K152"/>
  <c r="M153"/>
  <c r="K177"/>
  <c r="J47" i="4"/>
  <c r="J46"/>
  <c r="J45"/>
  <c r="J44"/>
  <c r="J43"/>
  <c r="J42"/>
  <c r="J41"/>
  <c r="J40"/>
  <c r="M178" i="3"/>
  <c r="K86"/>
  <c r="M87"/>
  <c r="K94"/>
  <c r="M95"/>
  <c r="L59"/>
  <c r="M45"/>
  <c r="M53"/>
  <c r="M26"/>
  <c r="M24"/>
  <c r="M17"/>
  <c r="A68" i="4"/>
  <c r="A80"/>
  <c r="A87"/>
  <c r="K33" i="3"/>
  <c r="J114" i="4"/>
  <c r="J113"/>
  <c r="J112"/>
  <c r="J111"/>
  <c r="J110"/>
  <c r="J109"/>
  <c r="L33" i="3"/>
  <c r="K44"/>
  <c r="J125" i="4"/>
  <c r="J124"/>
  <c r="J123"/>
  <c r="J122"/>
  <c r="J121"/>
  <c r="L68" i="3"/>
  <c r="J35" i="2"/>
  <c r="J34"/>
  <c r="L16" i="3"/>
  <c r="K15" i="4"/>
  <c r="K16" i="3"/>
  <c r="J95" i="4"/>
  <c r="J94"/>
  <c r="J93"/>
  <c r="J92"/>
  <c r="J91"/>
  <c r="J90"/>
  <c r="L176" i="3"/>
  <c r="L175"/>
  <c r="L174"/>
  <c r="K47" i="4"/>
  <c r="J107" i="2"/>
  <c r="K78" i="3"/>
  <c r="K77"/>
  <c r="I40" i="2"/>
  <c r="I39"/>
  <c r="I38"/>
  <c r="L103" i="3"/>
  <c r="I27" i="2"/>
  <c r="I26"/>
  <c r="K210" i="3"/>
  <c r="K209"/>
  <c r="K208"/>
  <c r="I129" i="2"/>
  <c r="I128"/>
  <c r="I127"/>
  <c r="I126"/>
  <c r="K204" i="3"/>
  <c r="K203"/>
  <c r="K202"/>
  <c r="I125" i="2"/>
  <c r="I124"/>
  <c r="I123"/>
  <c r="I122"/>
  <c r="K182" i="3"/>
  <c r="K181"/>
  <c r="K180"/>
  <c r="I111" i="2"/>
  <c r="I110"/>
  <c r="I109"/>
  <c r="I108"/>
  <c r="L93" i="3"/>
  <c r="L92"/>
  <c r="L91"/>
  <c r="L90"/>
  <c r="L89"/>
  <c r="J50" i="2"/>
  <c r="L85" i="3"/>
  <c r="L84"/>
  <c r="L83"/>
  <c r="L82"/>
  <c r="K164" i="4"/>
  <c r="J45" i="2"/>
  <c r="K73" i="3"/>
  <c r="I37" i="2"/>
  <c r="I36"/>
  <c r="K108" i="3"/>
  <c r="I59" i="2"/>
  <c r="I58"/>
  <c r="L245" i="3"/>
  <c r="K170" i="4"/>
  <c r="J154" i="2"/>
  <c r="K59" i="3"/>
  <c r="J134" i="4"/>
  <c r="J133"/>
  <c r="J132"/>
  <c r="J131"/>
  <c r="J126"/>
  <c r="K231" i="3"/>
  <c r="K230"/>
  <c r="I144" i="2"/>
  <c r="I143"/>
  <c r="I142"/>
  <c r="K245" i="3"/>
  <c r="K244"/>
  <c r="K243"/>
  <c r="K242"/>
  <c r="K241"/>
  <c r="K240"/>
  <c r="I154" i="2"/>
  <c r="I153"/>
  <c r="I152"/>
  <c r="I151"/>
  <c r="I150"/>
  <c r="I149"/>
  <c r="I148"/>
  <c r="K194" i="3"/>
  <c r="I119" i="2"/>
  <c r="I118"/>
  <c r="L151" i="3"/>
  <c r="L150"/>
  <c r="L149"/>
  <c r="L148"/>
  <c r="L147"/>
  <c r="L123"/>
  <c r="K193" i="4"/>
  <c r="J88" i="2"/>
  <c r="K68" i="3"/>
  <c r="J140" i="4"/>
  <c r="J139"/>
  <c r="J138"/>
  <c r="J137"/>
  <c r="J136"/>
  <c r="J135"/>
  <c r="K103" i="3"/>
  <c r="J199" i="4"/>
  <c r="J198"/>
  <c r="J197"/>
  <c r="J196"/>
  <c r="J195"/>
  <c r="J194"/>
  <c r="L44" i="3"/>
  <c r="B205"/>
  <c r="B206"/>
  <c r="B207"/>
  <c r="B208"/>
  <c r="B209"/>
  <c r="B210"/>
  <c r="B211"/>
  <c r="B212"/>
  <c r="B213"/>
  <c r="B226"/>
  <c r="B227"/>
  <c r="B228"/>
  <c r="B229"/>
  <c r="B230"/>
  <c r="B231"/>
  <c r="B232"/>
  <c r="B233"/>
  <c r="B234"/>
  <c r="B240"/>
  <c r="B241"/>
  <c r="B242"/>
  <c r="B243"/>
  <c r="B244"/>
  <c r="B245"/>
  <c r="B246"/>
  <c r="B247"/>
  <c r="I117" i="2"/>
  <c r="I116"/>
  <c r="M152" i="3"/>
  <c r="J193" i="4"/>
  <c r="J192"/>
  <c r="J191"/>
  <c r="M109" i="3"/>
  <c r="K204" i="4"/>
  <c r="K203"/>
  <c r="K93" i="3"/>
  <c r="J16" i="4"/>
  <c r="J15"/>
  <c r="J14"/>
  <c r="J13"/>
  <c r="J12"/>
  <c r="J11"/>
  <c r="J10"/>
  <c r="J9"/>
  <c r="M86" i="3"/>
  <c r="J164" i="4"/>
  <c r="J163"/>
  <c r="J162"/>
  <c r="J161"/>
  <c r="J160"/>
  <c r="J115"/>
  <c r="J108"/>
  <c r="I18" i="2"/>
  <c r="J107" i="4"/>
  <c r="J106"/>
  <c r="J105"/>
  <c r="J104"/>
  <c r="J103"/>
  <c r="J102"/>
  <c r="J89"/>
  <c r="K193" i="3"/>
  <c r="K192"/>
  <c r="J144" i="2"/>
  <c r="K144"/>
  <c r="L204" i="3"/>
  <c r="L203"/>
  <c r="K229"/>
  <c r="K228"/>
  <c r="K227"/>
  <c r="K226"/>
  <c r="I141" i="2"/>
  <c r="I140"/>
  <c r="I139"/>
  <c r="I138"/>
  <c r="A159" i="4"/>
  <c r="A164"/>
  <c r="A170"/>
  <c r="A176"/>
  <c r="A187"/>
  <c r="J119" i="2"/>
  <c r="J129"/>
  <c r="K68" i="4"/>
  <c r="K67"/>
  <c r="L194" i="3"/>
  <c r="L193"/>
  <c r="J18" i="2"/>
  <c r="J17"/>
  <c r="J16"/>
  <c r="K107" i="4"/>
  <c r="K106"/>
  <c r="K105"/>
  <c r="K104"/>
  <c r="K103"/>
  <c r="K102"/>
  <c r="K145"/>
  <c r="K144"/>
  <c r="K55" i="3"/>
  <c r="L73"/>
  <c r="M73"/>
  <c r="M23"/>
  <c r="K134" i="4"/>
  <c r="K133"/>
  <c r="K132"/>
  <c r="K131"/>
  <c r="K126"/>
  <c r="K140"/>
  <c r="K139"/>
  <c r="K138"/>
  <c r="K137"/>
  <c r="K136"/>
  <c r="M68" i="3"/>
  <c r="J37" i="2"/>
  <c r="J36"/>
  <c r="K36"/>
  <c r="K159" i="4"/>
  <c r="L159"/>
  <c r="L231" i="3"/>
  <c r="L230"/>
  <c r="L229"/>
  <c r="K87" i="4"/>
  <c r="K86"/>
  <c r="L210" i="3"/>
  <c r="M210"/>
  <c r="K80" i="4"/>
  <c r="K79"/>
  <c r="J125" i="2"/>
  <c r="K125"/>
  <c r="J111"/>
  <c r="K111"/>
  <c r="J40"/>
  <c r="K40"/>
  <c r="M59" i="3"/>
  <c r="J32" i="2"/>
  <c r="J30"/>
  <c r="L39" i="3"/>
  <c r="M39"/>
  <c r="J27" i="2"/>
  <c r="J26"/>
  <c r="K26"/>
  <c r="J59"/>
  <c r="J58"/>
  <c r="K58"/>
  <c r="K151" i="4"/>
  <c r="K150"/>
  <c r="L67" i="3"/>
  <c r="I88" i="2"/>
  <c r="I87"/>
  <c r="I86"/>
  <c r="I85"/>
  <c r="I84"/>
  <c r="I83"/>
  <c r="I67"/>
  <c r="M204" i="3"/>
  <c r="L108"/>
  <c r="M108"/>
  <c r="L78"/>
  <c r="K151"/>
  <c r="M151"/>
  <c r="K54" i="4"/>
  <c r="K53"/>
  <c r="K120"/>
  <c r="K119"/>
  <c r="M103" i="3"/>
  <c r="L182"/>
  <c r="I45" i="2"/>
  <c r="I44"/>
  <c r="I43"/>
  <c r="I42"/>
  <c r="I41"/>
  <c r="M177" i="3"/>
  <c r="I107" i="2"/>
  <c r="I106"/>
  <c r="I105"/>
  <c r="I104"/>
  <c r="K176" i="3"/>
  <c r="J153" i="2"/>
  <c r="K154"/>
  <c r="J44"/>
  <c r="K46" i="4"/>
  <c r="K169"/>
  <c r="L170"/>
  <c r="K163"/>
  <c r="L16"/>
  <c r="M94" i="3"/>
  <c r="I50" i="2"/>
  <c r="I49"/>
  <c r="I48"/>
  <c r="I47"/>
  <c r="I46"/>
  <c r="K85" i="3"/>
  <c r="J87" i="2"/>
  <c r="K14" i="4"/>
  <c r="K192"/>
  <c r="K92" i="3"/>
  <c r="M93"/>
  <c r="J49" i="2"/>
  <c r="J106"/>
  <c r="M44" i="3"/>
  <c r="K114" i="4"/>
  <c r="M33" i="3"/>
  <c r="I17" i="2"/>
  <c r="K22" i="3"/>
  <c r="M16"/>
  <c r="L244"/>
  <c r="M245"/>
  <c r="J15" i="2"/>
  <c r="J14"/>
  <c r="J13"/>
  <c r="K32" i="3"/>
  <c r="K31"/>
  <c r="I24" i="2"/>
  <c r="I23"/>
  <c r="I22"/>
  <c r="I15"/>
  <c r="K15" i="3"/>
  <c r="J24" i="2"/>
  <c r="L32" i="3"/>
  <c r="K95" i="4"/>
  <c r="K94"/>
  <c r="K93"/>
  <c r="K92"/>
  <c r="K91"/>
  <c r="K90"/>
  <c r="L15" i="3"/>
  <c r="L14"/>
  <c r="L13"/>
  <c r="L12"/>
  <c r="L11"/>
  <c r="K43"/>
  <c r="I29" i="2"/>
  <c r="L43" i="3"/>
  <c r="K125" i="4"/>
  <c r="K124"/>
  <c r="K123"/>
  <c r="K122"/>
  <c r="K121"/>
  <c r="J29" i="2"/>
  <c r="J28"/>
  <c r="K102" i="3"/>
  <c r="K101"/>
  <c r="K100"/>
  <c r="K99"/>
  <c r="K98"/>
  <c r="K97"/>
  <c r="I57" i="2"/>
  <c r="I56"/>
  <c r="I55"/>
  <c r="I54"/>
  <c r="I53"/>
  <c r="I52"/>
  <c r="I51"/>
  <c r="I32"/>
  <c r="I30"/>
  <c r="K67" i="3"/>
  <c r="K66"/>
  <c r="I35" i="2"/>
  <c r="L102" i="3"/>
  <c r="K199" i="4"/>
  <c r="J57" i="2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5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23"/>
  <c r="B147"/>
  <c r="B148"/>
  <c r="B149"/>
  <c r="B150"/>
  <c r="B151"/>
  <c r="B152"/>
  <c r="B153"/>
  <c r="B154"/>
  <c r="B155"/>
  <c r="B164"/>
  <c r="B173"/>
  <c r="B174"/>
  <c r="B175"/>
  <c r="B176"/>
  <c r="B177"/>
  <c r="B178"/>
  <c r="B179"/>
  <c r="B180"/>
  <c r="B181"/>
  <c r="B182"/>
  <c r="B183"/>
  <c r="B184"/>
  <c r="B185"/>
  <c r="B192"/>
  <c r="B193"/>
  <c r="B194"/>
  <c r="B195"/>
  <c r="B196"/>
  <c r="B197"/>
  <c r="B202"/>
  <c r="B203"/>
  <c r="B204"/>
  <c r="B10"/>
  <c r="J88" i="4"/>
  <c r="I103" i="2"/>
  <c r="I96"/>
  <c r="I89"/>
  <c r="J118"/>
  <c r="K119"/>
  <c r="J189" i="4"/>
  <c r="J190"/>
  <c r="J188"/>
  <c r="J153"/>
  <c r="J152"/>
  <c r="J8"/>
  <c r="J128" i="2"/>
  <c r="K128"/>
  <c r="K129"/>
  <c r="J143"/>
  <c r="J142"/>
  <c r="J141"/>
  <c r="M194" i="3"/>
  <c r="L66"/>
  <c r="M66"/>
  <c r="A193" i="4"/>
  <c r="A199"/>
  <c r="K89"/>
  <c r="L145"/>
  <c r="K37" i="2"/>
  <c r="L68" i="4"/>
  <c r="J110" i="2"/>
  <c r="K110"/>
  <c r="J12"/>
  <c r="J11"/>
  <c r="J10"/>
  <c r="M231" i="3"/>
  <c r="K18" i="2"/>
  <c r="K158" i="4"/>
  <c r="L158"/>
  <c r="J39" i="2"/>
  <c r="J38"/>
  <c r="K38"/>
  <c r="M56" i="3"/>
  <c r="L55"/>
  <c r="M55"/>
  <c r="L164" i="4"/>
  <c r="K27" i="2"/>
  <c r="L80" i="4"/>
  <c r="J124" i="2"/>
  <c r="K124"/>
  <c r="L87" i="4"/>
  <c r="L209" i="3"/>
  <c r="L208"/>
  <c r="M208"/>
  <c r="L151" i="4"/>
  <c r="L204"/>
  <c r="L120"/>
  <c r="K88" i="2"/>
  <c r="K59"/>
  <c r="K150" i="3"/>
  <c r="M150"/>
  <c r="K107" i="2"/>
  <c r="L193" i="4"/>
  <c r="K45" i="2"/>
  <c r="M230" i="3"/>
  <c r="L54" i="4"/>
  <c r="K50" i="2"/>
  <c r="L192" i="3"/>
  <c r="M192"/>
  <c r="M193"/>
  <c r="L77"/>
  <c r="M77"/>
  <c r="M78"/>
  <c r="L181"/>
  <c r="M182"/>
  <c r="L202"/>
  <c r="M202"/>
  <c r="M203"/>
  <c r="K175"/>
  <c r="M176"/>
  <c r="L47" i="4"/>
  <c r="J33" i="2"/>
  <c r="K52" i="4"/>
  <c r="L53"/>
  <c r="K66"/>
  <c r="L67"/>
  <c r="J48" i="2"/>
  <c r="K49"/>
  <c r="K91" i="3"/>
  <c r="M92"/>
  <c r="K13" i="4"/>
  <c r="K85"/>
  <c r="L86"/>
  <c r="K202"/>
  <c r="L203"/>
  <c r="K78"/>
  <c r="L79"/>
  <c r="K162"/>
  <c r="L163"/>
  <c r="J43" i="2"/>
  <c r="K44"/>
  <c r="K118" i="4"/>
  <c r="L119"/>
  <c r="K143"/>
  <c r="L144"/>
  <c r="J105" i="2"/>
  <c r="K106"/>
  <c r="K191" i="4"/>
  <c r="K189"/>
  <c r="L192"/>
  <c r="J86" i="2"/>
  <c r="K87"/>
  <c r="K84" i="3"/>
  <c r="M85"/>
  <c r="K149" i="4"/>
  <c r="L150"/>
  <c r="K168"/>
  <c r="L169"/>
  <c r="K45"/>
  <c r="L46"/>
  <c r="J152" i="2"/>
  <c r="K153"/>
  <c r="L101" i="3"/>
  <c r="M102"/>
  <c r="J56" i="2"/>
  <c r="K57"/>
  <c r="K198" i="4"/>
  <c r="L199"/>
  <c r="L140"/>
  <c r="M67" i="3"/>
  <c r="I34" i="2"/>
  <c r="K35"/>
  <c r="L134" i="4"/>
  <c r="K30" i="2"/>
  <c r="K32"/>
  <c r="M43" i="3"/>
  <c r="I28" i="2"/>
  <c r="K28"/>
  <c r="K29"/>
  <c r="L125" i="4"/>
  <c r="J23" i="2"/>
  <c r="K24"/>
  <c r="K113" i="4"/>
  <c r="L114"/>
  <c r="L31" i="3"/>
  <c r="M32"/>
  <c r="I16" i="2"/>
  <c r="K16"/>
  <c r="K17"/>
  <c r="K21" i="3"/>
  <c r="M21"/>
  <c r="M22"/>
  <c r="L107" i="4"/>
  <c r="K14" i="3"/>
  <c r="M15"/>
  <c r="I14" i="2"/>
  <c r="K15"/>
  <c r="L95" i="4"/>
  <c r="L243" i="3"/>
  <c r="M244"/>
  <c r="K38"/>
  <c r="J25" i="2"/>
  <c r="K143"/>
  <c r="J127"/>
  <c r="K118"/>
  <c r="J117"/>
  <c r="K117"/>
  <c r="M31" i="3"/>
  <c r="L189" i="4"/>
  <c r="A216"/>
  <c r="A210"/>
  <c r="A204"/>
  <c r="A182"/>
  <c r="A222"/>
  <c r="J109" i="2"/>
  <c r="J108"/>
  <c r="K108"/>
  <c r="K157" i="4"/>
  <c r="L157"/>
  <c r="K39" i="2"/>
  <c r="M209" i="3"/>
  <c r="L38"/>
  <c r="L30"/>
  <c r="J123" i="2"/>
  <c r="J122"/>
  <c r="K122"/>
  <c r="K149" i="3"/>
  <c r="K148"/>
  <c r="L228"/>
  <c r="M229"/>
  <c r="L180"/>
  <c r="M181"/>
  <c r="K174"/>
  <c r="M175"/>
  <c r="J151" i="2"/>
  <c r="K152"/>
  <c r="K148" i="4"/>
  <c r="L149"/>
  <c r="J85" i="2"/>
  <c r="K86"/>
  <c r="J42"/>
  <c r="K43"/>
  <c r="K167" i="4"/>
  <c r="L168"/>
  <c r="K83" i="3"/>
  <c r="M84"/>
  <c r="K142" i="4"/>
  <c r="L143"/>
  <c r="K161"/>
  <c r="L162"/>
  <c r="K77"/>
  <c r="L78"/>
  <c r="J116" i="2"/>
  <c r="K116"/>
  <c r="K12" i="4"/>
  <c r="J47" i="2"/>
  <c r="K48"/>
  <c r="K51" i="4"/>
  <c r="L52"/>
  <c r="K44"/>
  <c r="L45"/>
  <c r="K142" i="2"/>
  <c r="J126"/>
  <c r="K126"/>
  <c r="K127"/>
  <c r="K190" i="4"/>
  <c r="L191"/>
  <c r="J104" i="2"/>
  <c r="K105"/>
  <c r="K117" i="4"/>
  <c r="L118"/>
  <c r="L15"/>
  <c r="K201"/>
  <c r="L202"/>
  <c r="K84"/>
  <c r="L85"/>
  <c r="K90" i="3"/>
  <c r="M91"/>
  <c r="K65" i="4"/>
  <c r="L66"/>
  <c r="K197"/>
  <c r="L198"/>
  <c r="L100" i="3"/>
  <c r="M101"/>
  <c r="J55" i="2"/>
  <c r="K56"/>
  <c r="I33"/>
  <c r="K33"/>
  <c r="K34"/>
  <c r="L139" i="4"/>
  <c r="L133"/>
  <c r="I25" i="2"/>
  <c r="L124" i="4"/>
  <c r="K30" i="3"/>
  <c r="K29"/>
  <c r="K28"/>
  <c r="J22" i="2"/>
  <c r="K22"/>
  <c r="K23"/>
  <c r="K112" i="4"/>
  <c r="L113"/>
  <c r="L106"/>
  <c r="I13" i="2"/>
  <c r="K14"/>
  <c r="L94" i="4"/>
  <c r="K13" i="3"/>
  <c r="M14"/>
  <c r="L242"/>
  <c r="M243"/>
  <c r="L29"/>
  <c r="L28"/>
  <c r="K109" i="2"/>
  <c r="K156" i="4"/>
  <c r="K155"/>
  <c r="K123" i="2"/>
  <c r="M149" i="3"/>
  <c r="M38"/>
  <c r="J21" i="2"/>
  <c r="J20"/>
  <c r="L227" i="3"/>
  <c r="M228"/>
  <c r="M180"/>
  <c r="L173"/>
  <c r="L164"/>
  <c r="I21" i="2"/>
  <c r="I20"/>
  <c r="I19"/>
  <c r="K147" i="3"/>
  <c r="K123"/>
  <c r="M148"/>
  <c r="K173"/>
  <c r="K164"/>
  <c r="M174"/>
  <c r="K89"/>
  <c r="M89"/>
  <c r="M90"/>
  <c r="K200" i="4"/>
  <c r="L200"/>
  <c r="L201"/>
  <c r="L14"/>
  <c r="K104" i="2"/>
  <c r="J103"/>
  <c r="J96"/>
  <c r="J140"/>
  <c r="K141"/>
  <c r="K50" i="4"/>
  <c r="L51"/>
  <c r="K11"/>
  <c r="K76"/>
  <c r="L77"/>
  <c r="K141"/>
  <c r="L142"/>
  <c r="K82" i="3"/>
  <c r="M82"/>
  <c r="M83"/>
  <c r="J41" i="2"/>
  <c r="K41"/>
  <c r="K42"/>
  <c r="K147" i="4"/>
  <c r="L148"/>
  <c r="K64"/>
  <c r="L65"/>
  <c r="K83"/>
  <c r="L84"/>
  <c r="K116"/>
  <c r="L117"/>
  <c r="K188"/>
  <c r="L190"/>
  <c r="K43"/>
  <c r="L44"/>
  <c r="J46" i="2"/>
  <c r="K46"/>
  <c r="K47"/>
  <c r="K160" i="4"/>
  <c r="L161"/>
  <c r="K166"/>
  <c r="L167"/>
  <c r="J84" i="2"/>
  <c r="K85"/>
  <c r="J150"/>
  <c r="K151"/>
  <c r="J54"/>
  <c r="K55"/>
  <c r="K196" i="4"/>
  <c r="L197"/>
  <c r="L99" i="3"/>
  <c r="M100"/>
  <c r="L138" i="4"/>
  <c r="L132"/>
  <c r="K25" i="2"/>
  <c r="M30" i="3"/>
  <c r="L123" i="4"/>
  <c r="K111"/>
  <c r="L112"/>
  <c r="M29" i="3"/>
  <c r="L105" i="4"/>
  <c r="I12" i="2"/>
  <c r="K13"/>
  <c r="L93" i="4"/>
  <c r="K12" i="3"/>
  <c r="M13"/>
  <c r="L241"/>
  <c r="M241"/>
  <c r="M242"/>
  <c r="L156" i="4"/>
  <c r="L160"/>
  <c r="K97" i="2"/>
  <c r="L155" i="3"/>
  <c r="L226"/>
  <c r="M226"/>
  <c r="M227"/>
  <c r="K21" i="2"/>
  <c r="M123" i="3"/>
  <c r="M147"/>
  <c r="M173"/>
  <c r="K103" i="2"/>
  <c r="J83"/>
  <c r="J67"/>
  <c r="K84"/>
  <c r="K154" i="4"/>
  <c r="L155"/>
  <c r="L188"/>
  <c r="K82"/>
  <c r="L83"/>
  <c r="K146"/>
  <c r="L146"/>
  <c r="L147"/>
  <c r="K75"/>
  <c r="L76"/>
  <c r="K49"/>
  <c r="L50"/>
  <c r="J149" i="2"/>
  <c r="K150"/>
  <c r="K165" i="4"/>
  <c r="L165"/>
  <c r="L166"/>
  <c r="K42"/>
  <c r="L43"/>
  <c r="L116"/>
  <c r="K115"/>
  <c r="K63"/>
  <c r="K62"/>
  <c r="L64"/>
  <c r="L141"/>
  <c r="K135"/>
  <c r="K10"/>
  <c r="J139" i="2"/>
  <c r="K140"/>
  <c r="L13" i="4"/>
  <c r="L98" i="3"/>
  <c r="M99"/>
  <c r="J53" i="2"/>
  <c r="K54"/>
  <c r="K195" i="4"/>
  <c r="L196"/>
  <c r="L137"/>
  <c r="L126"/>
  <c r="L131"/>
  <c r="L122"/>
  <c r="J19" i="2"/>
  <c r="K20"/>
  <c r="K110" i="4"/>
  <c r="L111"/>
  <c r="L10" i="3"/>
  <c r="M28"/>
  <c r="L104" i="4"/>
  <c r="L92"/>
  <c r="K11" i="3"/>
  <c r="M12"/>
  <c r="I11" i="2"/>
  <c r="K12"/>
  <c r="L240" i="3"/>
  <c r="L154" i="4"/>
  <c r="K155" i="3"/>
  <c r="M164"/>
  <c r="J138" i="2"/>
  <c r="K138"/>
  <c r="K139"/>
  <c r="K48" i="4"/>
  <c r="L48"/>
  <c r="L49"/>
  <c r="K67" i="2"/>
  <c r="K83"/>
  <c r="L12" i="4"/>
  <c r="K9"/>
  <c r="L62"/>
  <c r="L63"/>
  <c r="K41"/>
  <c r="L42"/>
  <c r="J148" i="2"/>
  <c r="K148"/>
  <c r="K149"/>
  <c r="K74" i="4"/>
  <c r="L74"/>
  <c r="L75"/>
  <c r="K81"/>
  <c r="L81"/>
  <c r="L82"/>
  <c r="J89" i="2"/>
  <c r="K89"/>
  <c r="K96"/>
  <c r="K194" i="4"/>
  <c r="K153"/>
  <c r="L195"/>
  <c r="L97" i="3"/>
  <c r="L9"/>
  <c r="M98"/>
  <c r="J52" i="2"/>
  <c r="K53"/>
  <c r="L135" i="4"/>
  <c r="L136"/>
  <c r="L121"/>
  <c r="J9" i="2"/>
  <c r="K19"/>
  <c r="K109" i="4"/>
  <c r="L110"/>
  <c r="L102"/>
  <c r="L103"/>
  <c r="M11" i="3"/>
  <c r="K10"/>
  <c r="I10" i="2"/>
  <c r="K11"/>
  <c r="L91" i="4"/>
  <c r="M240" i="3"/>
  <c r="K152" i="4"/>
  <c r="M97" i="3"/>
  <c r="L8"/>
  <c r="K9"/>
  <c r="K8"/>
  <c r="M155"/>
  <c r="L41" i="4"/>
  <c r="K40"/>
  <c r="L11"/>
  <c r="J51" i="2"/>
  <c r="K51"/>
  <c r="K52"/>
  <c r="L194" i="4"/>
  <c r="L115"/>
  <c r="L109"/>
  <c r="K108"/>
  <c r="M10" i="3"/>
  <c r="K10" i="2"/>
  <c r="I9"/>
  <c r="I8"/>
  <c r="L90" i="4"/>
  <c r="L40"/>
  <c r="L31"/>
  <c r="J8" i="2"/>
  <c r="K8"/>
  <c r="L10" i="4"/>
  <c r="L152"/>
  <c r="L153"/>
  <c r="K88"/>
  <c r="K8"/>
  <c r="L108"/>
  <c r="M9" i="3"/>
  <c r="K9" i="2"/>
  <c r="L89" i="4"/>
  <c r="I13" i="10"/>
  <c r="M8" i="3"/>
  <c r="J13" i="10"/>
  <c r="L9" i="4"/>
  <c r="L88"/>
  <c r="C36" i="13"/>
  <c r="E37"/>
  <c r="D36"/>
  <c r="D35"/>
  <c r="D34"/>
  <c r="D33"/>
  <c r="L8" i="4"/>
  <c r="E36" i="13"/>
  <c r="C35"/>
  <c r="E32"/>
  <c r="C31"/>
  <c r="D31"/>
  <c r="D30"/>
  <c r="D29"/>
  <c r="D28"/>
  <c r="C30"/>
  <c r="E31"/>
  <c r="E35"/>
  <c r="C34"/>
  <c r="E13"/>
  <c r="E27"/>
  <c r="C33"/>
  <c r="E33"/>
  <c r="E34"/>
  <c r="C29"/>
  <c r="E30"/>
  <c r="C28"/>
  <c r="E28"/>
  <c r="E29"/>
</calcChain>
</file>

<file path=xl/sharedStrings.xml><?xml version="1.0" encoding="utf-8"?>
<sst xmlns="http://schemas.openxmlformats.org/spreadsheetml/2006/main" count="3621" uniqueCount="306">
  <si>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</si>
  <si>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</si>
  <si>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</si>
  <si>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</si>
  <si>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</si>
  <si>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</si>
  <si>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</si>
  <si>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</si>
  <si>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</si>
  <si>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</si>
  <si>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</si>
  <si>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</si>
  <si>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</si>
  <si>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</si>
  <si>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</si>
  <si>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</si>
  <si>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</si>
  <si>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</si>
  <si>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</si>
  <si>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</si>
  <si>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</si>
  <si>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</si>
  <si>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</si>
  <si>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</si>
  <si>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</si>
  <si>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</si>
  <si>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</si>
  <si>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</si>
  <si>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</si>
  <si>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</si>
  <si>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</si>
  <si>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</si>
  <si>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</si>
  <si>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</si>
  <si>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</si>
  <si>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</si>
  <si>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</si>
  <si>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</si>
  <si>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</si>
  <si>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</si>
  <si>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</si>
  <si>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</si>
  <si>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</si>
  <si>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</si>
  <si>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</si>
  <si>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</si>
  <si>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</si>
  <si>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</si>
  <si>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</si>
  <si>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</si>
  <si>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</si>
  <si>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</si>
  <si>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</si>
  <si>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</si>
  <si>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</si>
  <si>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</si>
  <si>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</si>
  <si>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</si>
  <si>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</si>
  <si>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</si>
  <si>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</si>
  <si>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</si>
  <si>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</si>
  <si>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</si>
  <si>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</si>
  <si>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</si>
  <si>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</si>
  <si>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</si>
  <si>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</si>
  <si>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</si>
  <si>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</si>
  <si>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</si>
  <si>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</si>
  <si>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</si>
  <si>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</si>
  <si>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</si>
  <si>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</si>
  <si>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</si>
  <si>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</si>
  <si>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</si>
  <si>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</si>
  <si>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</si>
  <si>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</si>
  <si>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</si>
  <si>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</si>
  <si>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</si>
  <si>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</si>
  <si>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</si>
  <si>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</si>
  <si>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</si>
  <si>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</si>
  <si>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</si>
  <si>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</si>
  <si>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</si>
  <si>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</si>
  <si>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</si>
  <si>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</si>
  <si>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</si>
  <si>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</si>
  <si>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</si>
  <si>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</si>
  <si>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</si>
  <si>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</si>
  <si>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</si>
  <si>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</si>
  <si>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</si>
  <si>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</si>
  <si>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</si>
  <si>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</si>
  <si>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</si>
  <si>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</si>
  <si>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</si>
  <si>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</si>
  <si>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</si>
  <si>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</si>
  <si>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</si>
  <si>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</si>
  <si>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</si>
  <si>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</si>
  <si>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</si>
  <si>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</si>
  <si>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</si>
  <si>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</si>
  <si>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</si>
  <si>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</si>
  <si>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</si>
  <si>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</si>
  <si>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</si>
  <si>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</si>
  <si>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</si>
  <si>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</si>
  <si>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</si>
  <si>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</si>
  <si>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</si>
  <si>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</si>
  <si>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</si>
  <si>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</si>
  <si>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</si>
  <si>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</si>
  <si>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</si>
  <si>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</si>
  <si>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</si>
  <si>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</si>
  <si>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</si>
  <si>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</si>
  <si>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</si>
  <si>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</si>
  <si>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</si>
  <si>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</si>
  <si>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</si>
  <si>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</si>
  <si>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</si>
  <si>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</si>
  <si>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</si>
  <si>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</si>
  <si>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</si>
  <si>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</si>
  <si>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</si>
  <si>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</si>
  <si>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</si>
  <si>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</si>
  <si>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</si>
  <si>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</si>
  <si>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</si>
  <si>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</si>
  <si>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</si>
  <si>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</si>
  <si>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</si>
  <si>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</si>
  <si>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</si>
  <si>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</si>
  <si>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</si>
  <si>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</si>
  <si>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</si>
  <si>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</si>
  <si>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</si>
  <si>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</si>
  <si>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</si>
  <si>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</si>
  <si>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</si>
  <si>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</si>
  <si>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</si>
  <si>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</si>
  <si>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</si>
  <si>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</si>
  <si>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</si>
  <si>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</si>
  <si>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</si>
  <si>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</si>
  <si>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</si>
  <si>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</si>
  <si>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</si>
  <si>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</si>
  <si>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</si>
  <si>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</si>
  <si>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</si>
  <si>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</si>
  <si>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</si>
  <si>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</si>
  <si>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</si>
  <si>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</si>
  <si>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</si>
  <si>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</si>
  <si>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</si>
  <si>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</si>
  <si>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</si>
  <si>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</si>
  <si>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</si>
  <si>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</si>
  <si>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</si>
  <si>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</si>
  <si>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</si>
  <si>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</si>
  <si>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</si>
  <si>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</si>
  <si>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</si>
  <si>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</si>
  <si>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</si>
  <si>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</si>
  <si>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</si>
  <si>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</si>
  <si>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</si>
  <si>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</si>
  <si>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</si>
  <si>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</si>
  <si>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</si>
  <si>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</si>
  <si>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</si>
  <si>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</si>
  <si>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</si>
  <si>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</si>
  <si>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</si>
  <si>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Основное мероприятие "Благоустройство и содержание мест захоронения"</t>
  </si>
  <si>
    <t>43030</t>
  </si>
  <si>
    <t>Организация и содержание мест захоронения</t>
  </si>
  <si>
    <t>Администрация Шугуровского сельского поселения Большеберезниковского муниципального района Республики Мордовия</t>
  </si>
  <si>
    <t>Обеспечение деятельности администрации Шугуровского сельского поселения Большеберезниковского муниципального района Республики Мордовия</t>
  </si>
  <si>
    <t>Высшее должностное лицо администрации Шугуровского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</si>
  <si>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Шугуровского сельского поселения Большеберезниковского муниципального района Республики Мордовия</t>
  </si>
  <si>
    <t xml:space="preserve">Резервный фонд администрации Шугуровского сельского поселения </t>
  </si>
  <si>
    <t>15</t>
  </si>
  <si>
    <t>L0650</t>
  </si>
  <si>
    <t>Капитальный ремонт гидротехнических сооружений, находящихся в муниципальной собственности</t>
  </si>
  <si>
    <t>Основное мероприятие "Капитальный ремонт ГТС пруда на реке Дожга с. Шугурово"</t>
  </si>
  <si>
    <t>Муниципальная долгосрочная целевая программа "Обеспечение безопасности гидротехнических сооружений, находящихся на территории Шугуровского сельского поселения Большеберезниковского муниципального района на 2018-2023 гг."</t>
  </si>
  <si>
    <t>Водное хозяйство</t>
  </si>
  <si>
    <t>42360</t>
  </si>
  <si>
    <t>Жилищное хозяйство</t>
  </si>
  <si>
    <t>Непрограммные расходы главных распорядителей бюджетных средств Республики Мордовия</t>
  </si>
  <si>
    <t>Непрограммные расходы в рамках обеспечения деятельности главных распорядителей бюджетных средств Республики Мордовия</t>
  </si>
  <si>
    <t>Взнос на капитальный ремонт общего имущества в многоквартирном доме</t>
  </si>
  <si>
    <t>225</t>
  </si>
  <si>
    <t>Утверждено</t>
  </si>
  <si>
    <t>Исполнено</t>
  </si>
  <si>
    <t>Процент исполнения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</si>
  <si>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</si>
  <si>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</si>
  <si>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Субсидии бюджетам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</si>
  <si>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сельских поселений на реализацию государственных программ субъектов Российской Федерации в области использования и охраны водных объектов</t>
  </si>
  <si>
    <t>2 02 25065 00 0000 150</t>
  </si>
  <si>
    <t>2 02 25065 10 0000 150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</si>
  <si>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</si>
  <si>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</si>
  <si>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2 02 25576 00 0000 150</t>
  </si>
  <si>
    <t>2 02 25576 10 0000 150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</si>
  <si>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</si>
  <si>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</si>
  <si>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</si>
  <si>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</si>
  <si>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292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</si>
  <si>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</si>
  <si>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</si>
  <si>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80190</t>
  </si>
  <si>
    <t>22</t>
  </si>
  <si>
    <t>L5764</t>
  </si>
  <si>
    <t>310</t>
  </si>
  <si>
    <t>Муниципальная программа "Комплексное развитие сельских территорий Шугуровского сельского поселения Большеберезниковского муниципального района Республики Мордовия на 2022-2027 годы"</t>
  </si>
  <si>
    <t>Подпрограмма "Создание и развитие инфраструктуры на сельских территориях"</t>
  </si>
  <si>
    <t>Основное мероприятие "Благоустройство сельских территорий"</t>
  </si>
  <si>
    <t>Благоустройство сельских территорий</t>
  </si>
  <si>
    <t>Решение вопросов местного значения, осуществляемое с привлечением средств самообложения граждан</t>
  </si>
  <si>
    <t>78090</t>
  </si>
  <si>
    <t>2 02 25599 00 0000 150</t>
  </si>
  <si>
    <t>Субсидии бюджетам на подготовку проектов межевания земельных участков и на проведение кадастровых работ</t>
  </si>
  <si>
    <t>2 02 25599 10 0000 150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</si>
  <si>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</si>
  <si>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830</t>
  </si>
  <si>
    <t>831</t>
  </si>
  <si>
    <t>Исполнение судебных актов</t>
  </si>
  <si>
    <t>Исполнение судебных актов  Российской Федерации   и мировых соглашений  по возмещение причиненного вреда</t>
  </si>
  <si>
    <t>L5992</t>
  </si>
  <si>
    <t>Проведение кадастровых работ в отношении земельных участков из состава земель сельскохозяйственного назначения, государственная собственность на которые не разграничена и в отношении которых орган местного самоуправления получает право распоряжения ими после постановки земельных участков на государственный кадастровый учет; земельных участков, выделяемых в счет невостребованных земельных долей, находящихся в собственности муниципальных образований</t>
  </si>
  <si>
    <t>Сельское хозяйство и рыболовство</t>
  </si>
  <si>
    <t>L065F</t>
  </si>
  <si>
    <t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t>
  </si>
  <si>
    <t>ВЕДОМСТВЕННАЯ СТРУКТУРА 
РАСХОДОВ БЮДЖЕТА  ШУГУРОВСКОГО СЕЛЬСКОГО ПОСЕЛЕНИЯ БОЛЬШЕБЕРЕЗНИКОВСКОГО  МУНИЦИПАЛЬНОГО РАЙОНА РЕСПУБЛИКИ МОРДОВИЯ                                                                                                    ЗА I КВАРТАЛ 2024 ГОДА</t>
  </si>
  <si>
    <t xml:space="preserve">ОБЪЕМ 
БЕЗВОЗМЕЗДНЫХ ПОСТУПЛЕНИЙ В БЮДЖЕТ ШУГУРОВСКОГО СЕЛЬСКОГО ПОСЕЛЕНИЯ БОЛЬШЕБЕРЕЗНИКОВСКОГО МУНИЦИПАЛЬНОГО РАЙОНА РЕСПУБЛИКИ МОРДОВИЯ                                          ЗА I КВАРТАЛ 2024 ГОДА
</t>
  </si>
  <si>
    <t>РАСПРЕДЕЛЕНИЕ 
БЮДЖЕТНЫХ АССИГНОВАНИЙ БЮДЖЕТА ШУГУРОВСКОГО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I КВАРТАЛ 2024 ГОДА</t>
  </si>
  <si>
    <t>РАСПРЕДЕЛЕНИЕ 
БЮДЖЕТНЫХ АССИГНОВАНИЙ БЮДЖЕТА ШУГУРОВСКОГО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I КВАРТАЛ 2024 ГОДА</t>
  </si>
  <si>
    <t>ИСТОЧНИКИ 
ВНУТРЕННЕГО ФИНАНСИРОВАНИЯ ДЕФИЦИТА БЮДЖЕТА ШУГУРОВСКОГО СЕЛЬСКОГО ПОСЕЛЕНИЯ БОЛЬШЕБЕРЕЗНИКОВСКОГО МУНИЦИПАЛЬНОГО РАЙОНА РЕСПУБЛИКИ МОРДОВИЯ                                                                                                  ЗА I КВАРТАЛ 2024 ГОДА</t>
  </si>
  <si>
    <t>ПРОГРАММА 
МУНИЦИПАЛЬНЫХ ВНУТРЕННИХ ЗАИМСТВОВАНИЙ ШУГУРОВСКОГО СЕЛЬСКОГО ПОСЕЛЕНИЯ БОЛЬШЕБЕРЕЗНИКОВСКОГО МУНИЦИПАЛЬНОГО РАЙОНА РЕСПУБЛИКИ МОРДОВИЯ   ЗА I КВАРТАЛ 2024 ГОДА</t>
  </si>
  <si>
    <t>Муниципальная программа "Развитие муниципальной службы в Шугуровском сельском поселении Большеберезниковского муниципального района Республики Мордовия на 2024-2026 годы"</t>
  </si>
  <si>
    <t>Исполнение судебных актов Российской Федерации и мировых соглашений по возмещению причиненного вреда</t>
  </si>
  <si>
    <t>Муниципальная программа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t>
  </si>
  <si>
    <t>Основное мероприятие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t>
  </si>
  <si>
    <t>Выполнение работ на гидротехнических сооружениях по пропуску весеннего паводка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</si>
</sst>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#,##0.0"/>
    <numFmt numFmtId="165" formatCode="_-* #,##0.0_р_._-;\-* #,##0.0_р_._-;_-* &quot;-&quot;?_р_._-;_-@_-"/>
    <numFmt numFmtId="166" formatCode="0.0"/>
    <numFmt numFmtId="167" formatCode="#,##0.0_ ;\-#,##0.0\ "/>
  </numFmts>
  <fonts count="32">
    <font>
      <sz val="10"/>
      <color rgb="FF000000"/>
      <name val="Times New Roman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44" fontId="0" fillId="0" borderId="0">
      <alignment vertical="top" wrapText="1"/>
    </xf>
    <xf numFmtId="0" fontId="30" fillId="0" borderId="14">
      <alignment horizontal="left" wrapText="1"/>
    </xf>
    <xf numFmtId="49" fontId="30" fillId="0" borderId="15">
      <alignment horizontal="center"/>
    </xf>
    <xf numFmtId="0" fontId="6" fillId="0" borderId="0"/>
    <xf numFmtId="0" fontId="31" fillId="0" borderId="0"/>
    <xf numFmtId="0" fontId="9" fillId="0" borderId="0"/>
  </cellStyleXfs>
  <cellXfs count="258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center" vertical="top" wrapText="1"/>
    </xf>
    <xf numFmtId="44" fontId="7" fillId="0" borderId="0" xfId="0" applyFont="1" applyFill="1" applyAlignment="1"/>
    <xf numFmtId="44" fontId="10" fillId="0" borderId="0" xfId="0" applyFont="1" applyFill="1" applyAlignment="1">
      <alignment horizontal="left"/>
    </xf>
    <xf numFmtId="164" fontId="10" fillId="0" borderId="0" xfId="0" applyNumberFormat="1" applyFont="1" applyFill="1" applyAlignment="1"/>
    <xf numFmtId="165" fontId="10" fillId="0" borderId="0" xfId="0" applyNumberFormat="1" applyFont="1" applyFill="1" applyAlignment="1"/>
    <xf numFmtId="44" fontId="10" fillId="0" borderId="0" xfId="0" applyFont="1" applyFill="1" applyAlignment="1"/>
    <xf numFmtId="44" fontId="11" fillId="0" borderId="0" xfId="0" applyFont="1" applyFill="1" applyAlignment="1">
      <alignment horizontal="left" wrapText="1"/>
    </xf>
    <xf numFmtId="44" fontId="11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44" fontId="10" fillId="0" borderId="0" xfId="0" applyFont="1" applyFill="1" applyBorder="1" applyAlignment="1"/>
    <xf numFmtId="49" fontId="11" fillId="0" borderId="3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4" fontId="10" fillId="3" borderId="0" xfId="0" applyNumberFormat="1" applyFont="1" applyFill="1" applyAlignment="1"/>
    <xf numFmtId="44" fontId="10" fillId="3" borderId="0" xfId="0" applyFont="1" applyFill="1" applyAlignment="1"/>
    <xf numFmtId="164" fontId="11" fillId="0" borderId="3" xfId="0" applyNumberFormat="1" applyFont="1" applyFill="1" applyBorder="1" applyAlignment="1">
      <alignment horizontal="center" vertical="center"/>
    </xf>
    <xf numFmtId="0" fontId="13" fillId="0" borderId="0" xfId="3" applyFont="1"/>
    <xf numFmtId="0" fontId="14" fillId="0" borderId="0" xfId="3" applyFont="1" applyBorder="1" applyAlignment="1"/>
    <xf numFmtId="0" fontId="6" fillId="0" borderId="0" xfId="3" applyAlignment="1"/>
    <xf numFmtId="0" fontId="14" fillId="0" borderId="0" xfId="3" applyFont="1" applyBorder="1" applyAlignment="1">
      <alignment wrapText="1"/>
    </xf>
    <xf numFmtId="0" fontId="11" fillId="0" borderId="0" xfId="3" applyFont="1" applyBorder="1" applyAlignment="1"/>
    <xf numFmtId="0" fontId="8" fillId="0" borderId="0" xfId="3" applyFont="1" applyBorder="1" applyAlignment="1">
      <alignment horizontal="center" wrapText="1"/>
    </xf>
    <xf numFmtId="0" fontId="8" fillId="0" borderId="0" xfId="3" applyFont="1" applyBorder="1" applyAlignment="1">
      <alignment wrapText="1"/>
    </xf>
    <xf numFmtId="0" fontId="8" fillId="0" borderId="0" xfId="3" applyFont="1" applyBorder="1" applyAlignment="1">
      <alignment horizontal="left"/>
    </xf>
    <xf numFmtId="0" fontId="6" fillId="0" borderId="0" xfId="3" applyAlignment="1">
      <alignment wrapText="1"/>
    </xf>
    <xf numFmtId="0" fontId="13" fillId="0" borderId="0" xfId="3" applyFont="1" applyAlignment="1">
      <alignment wrapText="1"/>
    </xf>
    <xf numFmtId="164" fontId="16" fillId="0" borderId="0" xfId="3" applyNumberFormat="1" applyFont="1" applyBorder="1" applyAlignment="1">
      <alignment wrapText="1"/>
    </xf>
    <xf numFmtId="164" fontId="17" fillId="0" borderId="0" xfId="3" applyNumberFormat="1" applyFont="1" applyBorder="1" applyAlignment="1">
      <alignment wrapText="1"/>
    </xf>
    <xf numFmtId="2" fontId="13" fillId="0" borderId="0" xfId="3" applyNumberFormat="1" applyFont="1"/>
    <xf numFmtId="49" fontId="12" fillId="0" borderId="3" xfId="3" applyNumberFormat="1" applyFont="1" applyBorder="1" applyAlignment="1">
      <alignment horizontal="center" vertical="top"/>
    </xf>
    <xf numFmtId="49" fontId="12" fillId="0" borderId="3" xfId="3" applyNumberFormat="1" applyFont="1" applyBorder="1" applyAlignment="1">
      <alignment horizontal="center"/>
    </xf>
    <xf numFmtId="1" fontId="12" fillId="0" borderId="3" xfId="3" applyNumberFormat="1" applyFont="1" applyBorder="1" applyAlignment="1">
      <alignment horizontal="center"/>
    </xf>
    <xf numFmtId="164" fontId="12" fillId="0" borderId="0" xfId="3" applyNumberFormat="1" applyFont="1" applyBorder="1" applyAlignment="1">
      <alignment horizontal="right"/>
    </xf>
    <xf numFmtId="0" fontId="13" fillId="0" borderId="0" xfId="3" applyFont="1" applyFill="1"/>
    <xf numFmtId="2" fontId="13" fillId="0" borderId="0" xfId="3" applyNumberFormat="1" applyFont="1" applyFill="1"/>
    <xf numFmtId="164" fontId="13" fillId="0" borderId="0" xfId="3" applyNumberFormat="1" applyFont="1" applyFill="1"/>
    <xf numFmtId="164" fontId="13" fillId="0" borderId="0" xfId="3" applyNumberFormat="1" applyFont="1" applyFill="1" applyBorder="1"/>
    <xf numFmtId="0" fontId="13" fillId="0" borderId="0" xfId="3" applyFont="1" applyFill="1" applyBorder="1"/>
    <xf numFmtId="166" fontId="13" fillId="0" borderId="0" xfId="3" applyNumberFormat="1" applyFont="1" applyBorder="1"/>
    <xf numFmtId="0" fontId="13" fillId="0" borderId="0" xfId="3" applyFont="1" applyBorder="1"/>
    <xf numFmtId="164" fontId="14" fillId="3" borderId="0" xfId="3" applyNumberFormat="1" applyFont="1" applyFill="1" applyBorder="1" applyAlignment="1">
      <alignment horizontal="center"/>
    </xf>
    <xf numFmtId="164" fontId="13" fillId="0" borderId="0" xfId="3" applyNumberFormat="1" applyFont="1"/>
    <xf numFmtId="4" fontId="13" fillId="0" borderId="0" xfId="3" applyNumberFormat="1" applyFont="1"/>
    <xf numFmtId="3" fontId="13" fillId="0" borderId="0" xfId="3" applyNumberFormat="1" applyFont="1"/>
    <xf numFmtId="9" fontId="13" fillId="0" borderId="0" xfId="3" applyNumberFormat="1" applyFont="1"/>
    <xf numFmtId="16" fontId="13" fillId="0" borderId="0" xfId="3" applyNumberFormat="1" applyFont="1"/>
    <xf numFmtId="164" fontId="11" fillId="0" borderId="0" xfId="3" applyNumberFormat="1" applyFont="1"/>
    <xf numFmtId="0" fontId="6" fillId="0" borderId="0" xfId="3"/>
    <xf numFmtId="0" fontId="14" fillId="0" borderId="0" xfId="3" applyFont="1" applyBorder="1" applyAlignment="1">
      <alignment horizontal="left" wrapText="1"/>
    </xf>
    <xf numFmtId="0" fontId="20" fillId="0" borderId="3" xfId="3" applyFont="1" applyBorder="1" applyAlignment="1">
      <alignment horizontal="center" vertical="top"/>
    </xf>
    <xf numFmtId="0" fontId="21" fillId="0" borderId="3" xfId="3" applyFont="1" applyBorder="1"/>
    <xf numFmtId="164" fontId="6" fillId="0" borderId="0" xfId="3" applyNumberFormat="1"/>
    <xf numFmtId="0" fontId="2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wrapText="1"/>
    </xf>
    <xf numFmtId="44" fontId="0" fillId="0" borderId="3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>
      <alignment horizontal="left" wrapText="1"/>
    </xf>
    <xf numFmtId="44" fontId="0" fillId="0" borderId="3" xfId="0" applyNumberFormat="1" applyFont="1" applyFill="1" applyBorder="1" applyAlignment="1">
      <alignment horizontal="left" wrapText="1"/>
    </xf>
    <xf numFmtId="49" fontId="0" fillId="0" borderId="3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4" fontId="5" fillId="0" borderId="3" xfId="0" applyNumberFormat="1" applyFont="1" applyFill="1" applyBorder="1" applyAlignment="1">
      <alignment horizontal="left" wrapText="1"/>
    </xf>
    <xf numFmtId="0" fontId="2" fillId="4" borderId="2" xfId="0" applyNumberFormat="1" applyFont="1" applyFill="1" applyBorder="1" applyAlignment="1">
      <alignment horizontal="center" wrapText="1"/>
    </xf>
    <xf numFmtId="0" fontId="4" fillId="4" borderId="2" xfId="0" applyNumberFormat="1" applyFont="1" applyFill="1" applyBorder="1" applyAlignment="1">
      <alignment horizontal="left" wrapText="1"/>
    </xf>
    <xf numFmtId="49" fontId="4" fillId="4" borderId="2" xfId="0" applyNumberFormat="1" applyFont="1" applyFill="1" applyBorder="1" applyAlignment="1">
      <alignment horizontal="left" wrapText="1"/>
    </xf>
    <xf numFmtId="49" fontId="4" fillId="4" borderId="4" xfId="0" applyNumberFormat="1" applyFont="1" applyFill="1" applyBorder="1" applyAlignment="1">
      <alignment horizontal="left" wrapText="1"/>
    </xf>
    <xf numFmtId="49" fontId="5" fillId="4" borderId="3" xfId="0" applyNumberFormat="1" applyFont="1" applyFill="1" applyBorder="1" applyAlignment="1">
      <alignment horizontal="left" wrapText="1"/>
    </xf>
    <xf numFmtId="0" fontId="4" fillId="5" borderId="2" xfId="0" applyNumberFormat="1" applyFont="1" applyFill="1" applyBorder="1" applyAlignment="1">
      <alignment horizontal="left" wrapText="1"/>
    </xf>
    <xf numFmtId="0" fontId="4" fillId="6" borderId="2" xfId="0" applyNumberFormat="1" applyFont="1" applyFill="1" applyBorder="1" applyAlignment="1">
      <alignment horizontal="left" wrapText="1"/>
    </xf>
    <xf numFmtId="0" fontId="4" fillId="7" borderId="2" xfId="0" applyNumberFormat="1" applyFont="1" applyFill="1" applyBorder="1" applyAlignment="1">
      <alignment horizontal="left" wrapText="1"/>
    </xf>
    <xf numFmtId="49" fontId="4" fillId="6" borderId="2" xfId="0" applyNumberFormat="1" applyFont="1" applyFill="1" applyBorder="1" applyAlignment="1">
      <alignment horizontal="left" wrapText="1"/>
    </xf>
    <xf numFmtId="44" fontId="0" fillId="6" borderId="3" xfId="0" applyNumberFormat="1" applyFont="1" applyFill="1" applyBorder="1" applyAlignment="1">
      <alignment vertical="top" wrapText="1"/>
    </xf>
    <xf numFmtId="0" fontId="4" fillId="7" borderId="4" xfId="0" applyNumberFormat="1" applyFont="1" applyFill="1" applyBorder="1" applyAlignment="1">
      <alignment horizontal="left" wrapText="1"/>
    </xf>
    <xf numFmtId="44" fontId="0" fillId="6" borderId="3" xfId="0" applyNumberFormat="1" applyFont="1" applyFill="1" applyBorder="1" applyAlignment="1">
      <alignment horizontal="left" wrapText="1"/>
    </xf>
    <xf numFmtId="49" fontId="0" fillId="6" borderId="3" xfId="0" applyNumberFormat="1" applyFont="1" applyFill="1" applyBorder="1" applyAlignment="1">
      <alignment horizontal="left" wrapText="1"/>
    </xf>
    <xf numFmtId="49" fontId="5" fillId="6" borderId="3" xfId="0" applyNumberFormat="1" applyFont="1" applyFill="1" applyBorder="1" applyAlignment="1">
      <alignment horizontal="left" wrapText="1"/>
    </xf>
    <xf numFmtId="44" fontId="5" fillId="6" borderId="3" xfId="0" applyNumberFormat="1" applyFont="1" applyFill="1" applyBorder="1" applyAlignment="1">
      <alignment horizontal="left" wrapText="1"/>
    </xf>
    <xf numFmtId="44" fontId="0" fillId="4" borderId="3" xfId="0" applyNumberFormat="1" applyFont="1" applyFill="1" applyBorder="1" applyAlignment="1">
      <alignment vertical="top" wrapText="1"/>
    </xf>
    <xf numFmtId="0" fontId="4" fillId="5" borderId="4" xfId="0" applyNumberFormat="1" applyFont="1" applyFill="1" applyBorder="1" applyAlignment="1">
      <alignment horizontal="left" wrapText="1"/>
    </xf>
    <xf numFmtId="44" fontId="0" fillId="4" borderId="3" xfId="0" applyNumberFormat="1" applyFont="1" applyFill="1" applyBorder="1" applyAlignment="1">
      <alignment horizontal="left" wrapText="1"/>
    </xf>
    <xf numFmtId="49" fontId="0" fillId="4" borderId="3" xfId="0" applyNumberFormat="1" applyFont="1" applyFill="1" applyBorder="1" applyAlignment="1">
      <alignment horizontal="left" wrapText="1"/>
    </xf>
    <xf numFmtId="44" fontId="5" fillId="4" borderId="3" xfId="0" applyNumberFormat="1" applyFont="1" applyFill="1" applyBorder="1" applyAlignment="1">
      <alignment horizontal="left" wrapText="1"/>
    </xf>
    <xf numFmtId="44" fontId="23" fillId="0" borderId="3" xfId="0" applyNumberFormat="1" applyFont="1" applyFill="1" applyBorder="1" applyAlignment="1">
      <alignment vertical="top" wrapText="1"/>
    </xf>
    <xf numFmtId="0" fontId="24" fillId="2" borderId="4" xfId="0" applyNumberFormat="1" applyFont="1" applyFill="1" applyBorder="1" applyAlignment="1">
      <alignment horizontal="left" wrapText="1"/>
    </xf>
    <xf numFmtId="49" fontId="23" fillId="0" borderId="3" xfId="0" applyNumberFormat="1" applyFont="1" applyFill="1" applyBorder="1" applyAlignment="1">
      <alignment horizontal="left" wrapText="1"/>
    </xf>
    <xf numFmtId="44" fontId="23" fillId="0" borderId="3" xfId="0" applyNumberFormat="1" applyFont="1" applyFill="1" applyBorder="1" applyAlignment="1">
      <alignment horizontal="left" wrapText="1"/>
    </xf>
    <xf numFmtId="49" fontId="23" fillId="4" borderId="3" xfId="0" applyNumberFormat="1" applyFont="1" applyFill="1" applyBorder="1" applyAlignment="1">
      <alignment horizontal="left" wrapText="1"/>
    </xf>
    <xf numFmtId="0" fontId="24" fillId="0" borderId="2" xfId="0" applyNumberFormat="1" applyFont="1" applyFill="1" applyBorder="1" applyAlignment="1">
      <alignment horizontal="left" wrapText="1"/>
    </xf>
    <xf numFmtId="0" fontId="24" fillId="2" borderId="2" xfId="0" applyNumberFormat="1" applyFont="1" applyFill="1" applyBorder="1" applyAlignment="1">
      <alignment horizontal="left" wrapText="1"/>
    </xf>
    <xf numFmtId="49" fontId="24" fillId="0" borderId="2" xfId="0" applyNumberFormat="1" applyFont="1" applyFill="1" applyBorder="1" applyAlignment="1">
      <alignment horizontal="left" wrapText="1"/>
    </xf>
    <xf numFmtId="49" fontId="24" fillId="4" borderId="2" xfId="0" applyNumberFormat="1" applyFont="1" applyFill="1" applyBorder="1" applyAlignment="1">
      <alignment horizontal="left" wrapText="1"/>
    </xf>
    <xf numFmtId="0" fontId="3" fillId="4" borderId="2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vertical="top" wrapText="1"/>
    </xf>
    <xf numFmtId="164" fontId="24" fillId="0" borderId="2" xfId="0" applyNumberFormat="1" applyFont="1" applyFill="1" applyBorder="1" applyAlignment="1">
      <alignment horizontal="right" wrapText="1"/>
    </xf>
    <xf numFmtId="49" fontId="24" fillId="2" borderId="2" xfId="0" applyNumberFormat="1" applyFont="1" applyFill="1" applyBorder="1" applyAlignment="1">
      <alignment horizontal="left" wrapText="1"/>
    </xf>
    <xf numFmtId="49" fontId="24" fillId="0" borderId="2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wrapText="1"/>
    </xf>
    <xf numFmtId="49" fontId="22" fillId="3" borderId="3" xfId="0" applyNumberFormat="1" applyFont="1" applyFill="1" applyBorder="1" applyAlignment="1">
      <alignment horizontal="center"/>
    </xf>
    <xf numFmtId="44" fontId="22" fillId="3" borderId="3" xfId="0" applyFont="1" applyFill="1" applyBorder="1" applyAlignment="1">
      <alignment wrapText="1"/>
    </xf>
    <xf numFmtId="44" fontId="26" fillId="3" borderId="3" xfId="0" applyFont="1" applyFill="1" applyBorder="1" applyAlignment="1">
      <alignment wrapText="1"/>
    </xf>
    <xf numFmtId="44" fontId="22" fillId="0" borderId="3" xfId="0" applyFont="1" applyBorder="1" applyAlignment="1">
      <alignment horizontal="center"/>
    </xf>
    <xf numFmtId="44" fontId="7" fillId="0" borderId="3" xfId="0" applyFont="1" applyBorder="1" applyAlignment="1">
      <alignment horizontal="center"/>
    </xf>
    <xf numFmtId="44" fontId="7" fillId="3" borderId="3" xfId="0" applyFont="1" applyFill="1" applyBorder="1" applyAlignment="1">
      <alignment wrapText="1"/>
    </xf>
    <xf numFmtId="44" fontId="22" fillId="0" borderId="3" xfId="0" applyFont="1" applyBorder="1" applyAlignment="1">
      <alignment wrapText="1"/>
    </xf>
    <xf numFmtId="44" fontId="7" fillId="0" borderId="3" xfId="0" applyFont="1" applyBorder="1" applyAlignment="1">
      <alignment wrapText="1"/>
    </xf>
    <xf numFmtId="44" fontId="22" fillId="3" borderId="3" xfId="0" applyFont="1" applyFill="1" applyBorder="1" applyAlignment="1">
      <alignment horizontal="justify" wrapText="1"/>
    </xf>
    <xf numFmtId="49" fontId="22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44" fontId="22" fillId="3" borderId="3" xfId="0" applyFont="1" applyFill="1" applyBorder="1" applyAlignment="1">
      <alignment horizontal="center" vertical="top" wrapText="1"/>
    </xf>
    <xf numFmtId="44" fontId="22" fillId="3" borderId="3" xfId="0" applyFont="1" applyFill="1" applyBorder="1" applyAlignment="1">
      <alignment horizontal="left" vertical="top" wrapText="1"/>
    </xf>
    <xf numFmtId="164" fontId="22" fillId="3" borderId="3" xfId="0" applyNumberFormat="1" applyFont="1" applyFill="1" applyBorder="1" applyAlignment="1">
      <alignment horizontal="right" wrapText="1"/>
    </xf>
    <xf numFmtId="44" fontId="7" fillId="3" borderId="3" xfId="0" applyFont="1" applyFill="1" applyBorder="1" applyAlignment="1">
      <alignment horizontal="center" vertical="top" wrapText="1"/>
    </xf>
    <xf numFmtId="44" fontId="7" fillId="3" borderId="3" xfId="0" applyFont="1" applyFill="1" applyBorder="1" applyAlignment="1">
      <alignment horizontal="left" vertical="top" wrapText="1"/>
    </xf>
    <xf numFmtId="164" fontId="7" fillId="3" borderId="3" xfId="0" applyNumberFormat="1" applyFont="1" applyFill="1" applyBorder="1" applyAlignment="1">
      <alignment horizontal="right" vertical="top" wrapText="1"/>
    </xf>
    <xf numFmtId="164" fontId="22" fillId="3" borderId="3" xfId="0" applyNumberFormat="1" applyFont="1" applyFill="1" applyBorder="1" applyAlignment="1">
      <alignment horizontal="right" vertical="top" wrapText="1"/>
    </xf>
    <xf numFmtId="49" fontId="7" fillId="3" borderId="3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right" wrapText="1"/>
    </xf>
    <xf numFmtId="164" fontId="22" fillId="3" borderId="3" xfId="0" applyNumberFormat="1" applyFont="1" applyFill="1" applyBorder="1" applyAlignment="1">
      <alignment horizontal="right"/>
    </xf>
    <xf numFmtId="44" fontId="7" fillId="3" borderId="3" xfId="0" applyFont="1" applyFill="1" applyBorder="1" applyAlignment="1">
      <alignment horizontal="center"/>
    </xf>
    <xf numFmtId="44" fontId="7" fillId="3" borderId="3" xfId="0" applyFont="1" applyFill="1" applyBorder="1" applyAlignment="1">
      <alignment wrapText="1"/>
    </xf>
    <xf numFmtId="44" fontId="0" fillId="6" borderId="6" xfId="0" applyNumberFormat="1" applyFont="1" applyFill="1" applyBorder="1" applyAlignment="1">
      <alignment vertical="top" wrapText="1"/>
    </xf>
    <xf numFmtId="49" fontId="0" fillId="6" borderId="6" xfId="0" applyNumberFormat="1" applyFont="1" applyFill="1" applyBorder="1" applyAlignment="1">
      <alignment horizontal="left" wrapText="1"/>
    </xf>
    <xf numFmtId="44" fontId="0" fillId="6" borderId="6" xfId="0" applyNumberFormat="1" applyFont="1" applyFill="1" applyBorder="1" applyAlignment="1">
      <alignment horizontal="left" wrapText="1"/>
    </xf>
    <xf numFmtId="49" fontId="5" fillId="6" borderId="6" xfId="0" applyNumberFormat="1" applyFont="1" applyFill="1" applyBorder="1" applyAlignment="1">
      <alignment horizontal="left" wrapText="1"/>
    </xf>
    <xf numFmtId="44" fontId="5" fillId="6" borderId="6" xfId="0" applyNumberFormat="1" applyFont="1" applyFill="1" applyBorder="1" applyAlignment="1">
      <alignment horizontal="left" wrapText="1"/>
    </xf>
    <xf numFmtId="44" fontId="0" fillId="3" borderId="3" xfId="0" applyNumberFormat="1" applyFont="1" applyFill="1" applyBorder="1" applyAlignment="1">
      <alignment vertical="top" wrapText="1"/>
    </xf>
    <xf numFmtId="49" fontId="0" fillId="3" borderId="3" xfId="0" applyNumberFormat="1" applyFont="1" applyFill="1" applyBorder="1" applyAlignment="1">
      <alignment vertical="top" wrapText="1"/>
    </xf>
    <xf numFmtId="49" fontId="0" fillId="0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left" wrapText="1"/>
    </xf>
    <xf numFmtId="44" fontId="0" fillId="3" borderId="7" xfId="0" applyNumberFormat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horizontal="left" wrapText="1"/>
    </xf>
    <xf numFmtId="0" fontId="4" fillId="2" borderId="3" xfId="0" applyNumberFormat="1" applyFont="1" applyFill="1" applyBorder="1" applyAlignment="1">
      <alignment horizontal="left" wrapText="1"/>
    </xf>
    <xf numFmtId="44" fontId="5" fillId="0" borderId="3" xfId="0" applyNumberFormat="1" applyFont="1" applyFill="1" applyBorder="1" applyAlignment="1">
      <alignment vertical="center" wrapText="1"/>
    </xf>
    <xf numFmtId="44" fontId="5" fillId="3" borderId="3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vertical="top" wrapText="1"/>
    </xf>
    <xf numFmtId="0" fontId="4" fillId="7" borderId="3" xfId="0" applyNumberFormat="1" applyFont="1" applyFill="1" applyBorder="1" applyAlignment="1">
      <alignment horizontal="left" wrapText="1"/>
    </xf>
    <xf numFmtId="49" fontId="0" fillId="6" borderId="3" xfId="0" applyNumberFormat="1" applyFont="1" applyFill="1" applyBorder="1" applyAlignment="1">
      <alignment vertical="top" wrapText="1"/>
    </xf>
    <xf numFmtId="49" fontId="5" fillId="6" borderId="3" xfId="0" applyNumberFormat="1" applyFont="1" applyFill="1" applyBorder="1" applyAlignment="1">
      <alignment vertical="top" wrapText="1"/>
    </xf>
    <xf numFmtId="49" fontId="0" fillId="4" borderId="3" xfId="0" applyNumberFormat="1" applyFont="1" applyFill="1" applyBorder="1" applyAlignment="1">
      <alignment vertical="top" wrapText="1"/>
    </xf>
    <xf numFmtId="49" fontId="0" fillId="4" borderId="7" xfId="0" applyNumberFormat="1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 wrapText="1"/>
    </xf>
    <xf numFmtId="49" fontId="23" fillId="0" borderId="3" xfId="0" applyNumberFormat="1" applyFont="1" applyFill="1" applyBorder="1" applyAlignment="1">
      <alignment vertical="top" wrapText="1"/>
    </xf>
    <xf numFmtId="167" fontId="23" fillId="0" borderId="3" xfId="0" applyNumberFormat="1" applyFont="1" applyFill="1" applyBorder="1" applyAlignment="1">
      <alignment vertical="top" wrapText="1"/>
    </xf>
    <xf numFmtId="167" fontId="0" fillId="0" borderId="3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right" wrapText="1"/>
    </xf>
    <xf numFmtId="164" fontId="4" fillId="4" borderId="2" xfId="0" applyNumberFormat="1" applyFont="1" applyFill="1" applyBorder="1" applyAlignment="1">
      <alignment horizontal="right" wrapText="1"/>
    </xf>
    <xf numFmtId="164" fontId="4" fillId="6" borderId="2" xfId="0" applyNumberFormat="1" applyFont="1" applyFill="1" applyBorder="1" applyAlignment="1">
      <alignment horizontal="right" wrapText="1"/>
    </xf>
    <xf numFmtId="164" fontId="0" fillId="0" borderId="3" xfId="0" applyNumberFormat="1" applyFont="1" applyFill="1" applyBorder="1" applyAlignment="1">
      <alignment horizontal="right" wrapText="1"/>
    </xf>
    <xf numFmtId="164" fontId="0" fillId="4" borderId="3" xfId="0" applyNumberFormat="1" applyFont="1" applyFill="1" applyBorder="1" applyAlignment="1">
      <alignment horizontal="right" wrapText="1"/>
    </xf>
    <xf numFmtId="164" fontId="0" fillId="6" borderId="3" xfId="0" applyNumberFormat="1" applyFont="1" applyFill="1" applyBorder="1" applyAlignment="1">
      <alignment horizontal="right" wrapText="1"/>
    </xf>
    <xf numFmtId="164" fontId="23" fillId="0" borderId="3" xfId="0" applyNumberFormat="1" applyFont="1" applyFill="1" applyBorder="1" applyAlignment="1">
      <alignment horizontal="right" wrapText="1"/>
    </xf>
    <xf numFmtId="164" fontId="0" fillId="6" borderId="6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wrapText="1"/>
    </xf>
    <xf numFmtId="164" fontId="0" fillId="0" borderId="7" xfId="0" applyNumberFormat="1" applyFont="1" applyFill="1" applyBorder="1" applyAlignment="1">
      <alignment vertical="top" wrapText="1"/>
    </xf>
    <xf numFmtId="164" fontId="0" fillId="6" borderId="3" xfId="0" applyNumberFormat="1" applyFont="1" applyFill="1" applyBorder="1" applyAlignment="1">
      <alignment vertical="top" wrapText="1"/>
    </xf>
    <xf numFmtId="0" fontId="27" fillId="0" borderId="3" xfId="3" applyFont="1" applyBorder="1" applyAlignment="1">
      <alignment horizontal="center" vertical="top"/>
    </xf>
    <xf numFmtId="0" fontId="27" fillId="0" borderId="3" xfId="3" applyFont="1" applyBorder="1" applyAlignment="1">
      <alignment horizontal="center" vertical="center"/>
    </xf>
    <xf numFmtId="166" fontId="27" fillId="0" borderId="3" xfId="0" applyNumberFormat="1" applyFont="1" applyBorder="1" applyAlignment="1">
      <alignment wrapText="1"/>
    </xf>
    <xf numFmtId="166" fontId="27" fillId="0" borderId="3" xfId="0" applyNumberFormat="1" applyFont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vertical="top" wrapText="1"/>
    </xf>
    <xf numFmtId="49" fontId="4" fillId="0" borderId="9" xfId="0" applyNumberFormat="1" applyFont="1" applyFill="1" applyBorder="1" applyAlignment="1">
      <alignment horizontal="left" wrapText="1"/>
    </xf>
    <xf numFmtId="0" fontId="24" fillId="0" borderId="4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44" fontId="5" fillId="3" borderId="7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horizontal="left" wrapText="1"/>
    </xf>
    <xf numFmtId="44" fontId="23" fillId="0" borderId="3" xfId="0" applyNumberFormat="1" applyFont="1" applyFill="1" applyBorder="1" applyAlignment="1">
      <alignment vertical="center" wrapText="1"/>
    </xf>
    <xf numFmtId="44" fontId="2" fillId="3" borderId="7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wrapText="1"/>
    </xf>
    <xf numFmtId="164" fontId="22" fillId="3" borderId="3" xfId="0" applyNumberFormat="1" applyFont="1" applyFill="1" applyBorder="1" applyAlignment="1"/>
    <xf numFmtId="164" fontId="7" fillId="3" borderId="3" xfId="0" applyNumberFormat="1" applyFont="1" applyFill="1" applyBorder="1" applyAlignment="1"/>
    <xf numFmtId="164" fontId="22" fillId="0" borderId="3" xfId="0" applyNumberFormat="1" applyFont="1" applyBorder="1" applyAlignment="1"/>
    <xf numFmtId="164" fontId="7" fillId="0" borderId="3" xfId="0" applyNumberFormat="1" applyFont="1" applyBorder="1" applyAlignment="1"/>
    <xf numFmtId="166" fontId="19" fillId="0" borderId="3" xfId="3" applyNumberFormat="1" applyFont="1" applyBorder="1" applyAlignment="1">
      <alignment horizontal="right" wrapText="1"/>
    </xf>
    <xf numFmtId="164" fontId="10" fillId="3" borderId="0" xfId="0" applyNumberFormat="1" applyFont="1" applyFill="1" applyBorder="1" applyAlignment="1"/>
    <xf numFmtId="164" fontId="11" fillId="0" borderId="3" xfId="0" applyNumberFormat="1" applyFont="1" applyFill="1" applyBorder="1" applyAlignment="1">
      <alignment horizontal="center" vertical="center" wrapText="1"/>
    </xf>
    <xf numFmtId="49" fontId="28" fillId="0" borderId="3" xfId="2" applyNumberFormat="1" applyFont="1" applyBorder="1" applyProtection="1">
      <alignment horizontal="center"/>
    </xf>
    <xf numFmtId="49" fontId="22" fillId="0" borderId="6" xfId="0" applyNumberFormat="1" applyFont="1" applyBorder="1" applyAlignment="1">
      <alignment wrapText="1"/>
    </xf>
    <xf numFmtId="166" fontId="22" fillId="0" borderId="6" xfId="0" applyNumberFormat="1" applyFont="1" applyBorder="1" applyAlignment="1"/>
    <xf numFmtId="166" fontId="22" fillId="0" borderId="3" xfId="0" applyNumberFormat="1" applyFont="1" applyBorder="1" applyAlignment="1"/>
    <xf numFmtId="49" fontId="29" fillId="0" borderId="3" xfId="2" applyNumberFormat="1" applyFont="1" applyBorder="1" applyProtection="1">
      <alignment horizontal="center"/>
    </xf>
    <xf numFmtId="0" fontId="29" fillId="0" borderId="3" xfId="1" applyNumberFormat="1" applyFont="1" applyBorder="1" applyProtection="1">
      <alignment horizontal="left" wrapText="1"/>
    </xf>
    <xf numFmtId="164" fontId="7" fillId="0" borderId="3" xfId="0" applyNumberFormat="1" applyFont="1" applyFill="1" applyBorder="1" applyAlignment="1"/>
    <xf numFmtId="166" fontId="7" fillId="0" borderId="3" xfId="0" applyNumberFormat="1" applyFont="1" applyBorder="1" applyAlignment="1"/>
    <xf numFmtId="44" fontId="5" fillId="3" borderId="3" xfId="0" applyNumberFormat="1" applyFont="1" applyFill="1" applyBorder="1" applyAlignment="1">
      <alignment horizontal="left" wrapText="1"/>
    </xf>
    <xf numFmtId="164" fontId="0" fillId="3" borderId="3" xfId="0" applyNumberFormat="1" applyFont="1" applyFill="1" applyBorder="1" applyAlignment="1">
      <alignment horizontal="right" wrapText="1"/>
    </xf>
    <xf numFmtId="44" fontId="5" fillId="0" borderId="3" xfId="0" applyNumberFormat="1" applyFont="1" applyFill="1" applyBorder="1" applyAlignment="1">
      <alignment vertical="top" wrapText="1"/>
    </xf>
    <xf numFmtId="164" fontId="7" fillId="3" borderId="3" xfId="0" applyNumberFormat="1" applyFont="1" applyFill="1" applyBorder="1" applyAlignment="1">
      <alignment horizontal="right" wrapText="1"/>
    </xf>
    <xf numFmtId="164" fontId="7" fillId="3" borderId="3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wrapText="1"/>
    </xf>
    <xf numFmtId="0" fontId="4" fillId="5" borderId="8" xfId="0" applyNumberFormat="1" applyFont="1" applyFill="1" applyBorder="1" applyAlignment="1">
      <alignment horizontal="left" wrapText="1"/>
    </xf>
    <xf numFmtId="0" fontId="4" fillId="2" borderId="1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wrapText="1"/>
    </xf>
    <xf numFmtId="44" fontId="10" fillId="0" borderId="0" xfId="0" applyFont="1" applyFill="1" applyAlignment="1">
      <alignment horizontal="left"/>
    </xf>
    <xf numFmtId="44" fontId="12" fillId="0" borderId="0" xfId="0" applyFont="1" applyFill="1" applyAlignment="1">
      <alignment horizontal="center" vertical="top" wrapText="1"/>
    </xf>
    <xf numFmtId="44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44" fontId="5" fillId="0" borderId="0" xfId="0" applyNumberFormat="1" applyFont="1" applyFill="1" applyAlignment="1">
      <alignment horizontal="left" vertical="top" wrapText="1"/>
    </xf>
    <xf numFmtId="44" fontId="0" fillId="0" borderId="0" xfId="0" applyNumberFormat="1" applyFont="1" applyFill="1" applyAlignment="1">
      <alignment horizontal="left" vertical="top" wrapText="1"/>
    </xf>
    <xf numFmtId="164" fontId="14" fillId="3" borderId="0" xfId="3" applyNumberFormat="1" applyFont="1" applyFill="1" applyBorder="1" applyAlignment="1">
      <alignment horizontal="center"/>
    </xf>
    <xf numFmtId="0" fontId="12" fillId="0" borderId="0" xfId="3" applyFont="1" applyBorder="1" applyAlignment="1">
      <alignment horizontal="center" vertical="top" wrapText="1"/>
    </xf>
    <xf numFmtId="0" fontId="25" fillId="0" borderId="0" xfId="3" applyFont="1" applyAlignment="1">
      <alignment horizontal="left"/>
    </xf>
    <xf numFmtId="0" fontId="25" fillId="0" borderId="0" xfId="3" applyFont="1" applyBorder="1" applyAlignment="1">
      <alignment horizontal="left" vertical="top" wrapText="1"/>
    </xf>
    <xf numFmtId="0" fontId="25" fillId="0" borderId="0" xfId="3" applyFont="1" applyBorder="1" applyAlignment="1">
      <alignment horizontal="left" vertical="top"/>
    </xf>
    <xf numFmtId="0" fontId="12" fillId="0" borderId="3" xfId="3" applyFont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 wrapText="1"/>
    </xf>
    <xf numFmtId="0" fontId="19" fillId="0" borderId="3" xfId="3" applyFont="1" applyBorder="1" applyAlignment="1">
      <alignment horizontal="left" wrapText="1"/>
    </xf>
    <xf numFmtId="166" fontId="19" fillId="0" borderId="5" xfId="3" applyNumberFormat="1" applyFont="1" applyBorder="1" applyAlignment="1">
      <alignment horizontal="right" wrapText="1"/>
    </xf>
    <xf numFmtId="166" fontId="19" fillId="0" borderId="10" xfId="3" applyNumberFormat="1" applyFont="1" applyBorder="1" applyAlignment="1">
      <alignment horizontal="right" wrapText="1"/>
    </xf>
    <xf numFmtId="44" fontId="27" fillId="0" borderId="5" xfId="0" applyFont="1" applyBorder="1" applyAlignment="1">
      <alignment horizontal="left" wrapText="1"/>
    </xf>
    <xf numFmtId="44" fontId="27" fillId="0" borderId="13" xfId="0" applyFont="1" applyBorder="1" applyAlignment="1">
      <alignment horizontal="left" wrapText="1"/>
    </xf>
    <xf numFmtId="166" fontId="27" fillId="0" borderId="5" xfId="0" applyNumberFormat="1" applyFont="1" applyBorder="1" applyAlignment="1">
      <alignment horizontal="right" wrapText="1"/>
    </xf>
    <xf numFmtId="166" fontId="27" fillId="0" borderId="10" xfId="0" applyNumberFormat="1" applyFont="1" applyBorder="1" applyAlignment="1">
      <alignment horizontal="right" wrapText="1"/>
    </xf>
    <xf numFmtId="44" fontId="27" fillId="0" borderId="3" xfId="0" applyFont="1" applyBorder="1" applyAlignment="1">
      <alignment horizontal="left" wrapText="1"/>
    </xf>
    <xf numFmtId="166" fontId="20" fillId="0" borderId="3" xfId="3" applyNumberFormat="1" applyFont="1" applyBorder="1" applyAlignment="1">
      <alignment horizontal="center"/>
    </xf>
    <xf numFmtId="0" fontId="11" fillId="0" borderId="5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4" fillId="0" borderId="0" xfId="3" applyFont="1" applyBorder="1" applyAlignment="1">
      <alignment horizontal="left" vertical="top" wrapText="1"/>
    </xf>
    <xf numFmtId="0" fontId="18" fillId="0" borderId="3" xfId="3" applyFont="1" applyBorder="1" applyAlignment="1">
      <alignment horizontal="center" wrapText="1"/>
    </xf>
    <xf numFmtId="0" fontId="18" fillId="0" borderId="3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</cellXfs>
  <cellStyles count="6">
    <cellStyle name="xl31" xfId="1"/>
    <cellStyle name="xl38" xfId="2"/>
    <cellStyle name="Обычный" xfId="0" builtinId="0"/>
    <cellStyle name="Обычный 2" xfId="3"/>
    <cellStyle name="Обычный 3" xfId="4"/>
    <cellStyle name="Стиль 1" xfId="5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3;&#1100;&#1089;&#1082;&#1080;&#1077;%20&#1087;&#1086;&#1089;&#1077;&#1083;&#1077;&#1085;&#1080;&#1103;/&#1048;&#1079;&#1084;&#1077;&#1085;&#1077;&#1085;&#1080;&#1077;%20&#1080;&#1102;&#1085;&#1100;%202024%20&#1075;&#1086;&#1076;/&#1064;&#1091;&#1075;&#1091;&#1088;&#1086;&#1074;&#1086;/&#1064;&#1091;&#1075;&#1091;&#1088;&#1086;&#1074;&#1086;%20&#1060;&#1086;&#1088;&#1084;&#1099;%20&#1087;&#1088;&#1080;&#1083;&#1086;&#1078;&#1077;&#1085;&#1080;&#1081;%20&#1082;%20&#1088;&#1077;&#1096;&#1077;&#1085;&#1080;&#1102;%20&#1086;%20&#1073;&#1102;&#1076;&#1078;&#1077;&#1090;&#1077;%20(&#1086;&#1090;&#1082;&#1088;&#1099;&#1090;&#1099;&#107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Приложение 6"/>
    </sheetNames>
    <sheetDataSet>
      <sheetData sheetId="0"/>
      <sheetData sheetId="1">
        <row r="9">
          <cell r="B9">
            <v>935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A4" zoomScaleSheetLayoutView="100" workbookViewId="0">
      <selection activeCell="A20" sqref="A20:IV21"/>
    </sheetView>
  </sheetViews>
  <sheetFormatPr defaultRowHeight="12.75"/>
  <cols>
    <col min="1" max="1" width="29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1640625" style="14" customWidth="1"/>
    <col min="7" max="7" width="9.5" style="15" customWidth="1"/>
    <col min="8" max="8" width="8.33203125" style="16" customWidth="1"/>
    <col min="9" max="9" width="12.5" style="16" bestFit="1" customWidth="1"/>
    <col min="10" max="16384" width="9.33203125" style="16"/>
  </cols>
  <sheetData>
    <row r="1" spans="1:11">
      <c r="C1" s="215" t="s">
        <v>138</v>
      </c>
      <c r="D1" s="215"/>
      <c r="E1" s="215"/>
    </row>
    <row r="2" spans="1:11" ht="15">
      <c r="B2" s="12"/>
      <c r="C2" s="219" t="str">
        <f ca="1">'Приложение 2'!$I$2</f>
        <v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v>
      </c>
      <c r="D2" s="220"/>
      <c r="E2" s="220"/>
    </row>
    <row r="3" spans="1:11" ht="15">
      <c r="B3" s="12"/>
      <c r="C3" s="220"/>
      <c r="D3" s="220"/>
      <c r="E3" s="220"/>
    </row>
    <row r="4" spans="1:11" ht="15">
      <c r="B4" s="12"/>
      <c r="C4" s="220"/>
      <c r="D4" s="220"/>
      <c r="E4" s="220"/>
    </row>
    <row r="5" spans="1:11" ht="33.75" customHeight="1">
      <c r="B5" s="12"/>
      <c r="C5" s="220"/>
      <c r="D5" s="220"/>
      <c r="E5" s="220"/>
    </row>
    <row r="6" spans="1:11" ht="44.25" customHeight="1">
      <c r="C6" s="220"/>
      <c r="D6" s="220"/>
      <c r="E6" s="220"/>
    </row>
    <row r="7" spans="1:11" ht="71.25" customHeight="1">
      <c r="A7" s="216" t="s">
        <v>296</v>
      </c>
      <c r="B7" s="216"/>
      <c r="C7" s="216"/>
      <c r="D7" s="216"/>
      <c r="E7" s="216"/>
    </row>
    <row r="8" spans="1:11">
      <c r="A8" s="17"/>
      <c r="B8" s="18"/>
      <c r="C8" s="18"/>
      <c r="D8" s="18"/>
      <c r="E8" s="19" t="s">
        <v>1</v>
      </c>
    </row>
    <row r="9" spans="1:11" s="22" customFormat="1">
      <c r="A9" s="217" t="s">
        <v>23</v>
      </c>
      <c r="B9" s="217" t="s">
        <v>2</v>
      </c>
      <c r="C9" s="218" t="s">
        <v>7</v>
      </c>
      <c r="D9" s="218"/>
      <c r="E9" s="218"/>
      <c r="F9" s="20"/>
      <c r="G9" s="21"/>
    </row>
    <row r="10" spans="1:11" s="22" customFormat="1" ht="26.25" customHeight="1">
      <c r="A10" s="217"/>
      <c r="B10" s="217"/>
      <c r="C10" s="27" t="s">
        <v>252</v>
      </c>
      <c r="D10" s="27" t="s">
        <v>253</v>
      </c>
      <c r="E10" s="195" t="s">
        <v>254</v>
      </c>
      <c r="F10" s="20"/>
      <c r="G10" s="21"/>
      <c r="H10" s="20"/>
    </row>
    <row r="11" spans="1:11" s="24" customFormat="1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0"/>
      <c r="H11" s="20"/>
      <c r="I11" s="20"/>
      <c r="J11" s="20"/>
      <c r="K11" s="20"/>
    </row>
    <row r="12" spans="1:11" s="26" customFormat="1" ht="14.25">
      <c r="A12" s="110" t="s">
        <v>145</v>
      </c>
      <c r="B12" s="111" t="s">
        <v>146</v>
      </c>
      <c r="C12" s="189">
        <f>C13</f>
        <v>1684.1999999999998</v>
      </c>
      <c r="D12" s="189">
        <f>D13</f>
        <v>309.20000000000005</v>
      </c>
      <c r="E12" s="189">
        <f>D12/C12*100</f>
        <v>18.35886474290465</v>
      </c>
      <c r="F12" s="25">
        <v>750.8</v>
      </c>
      <c r="G12" s="194">
        <v>-213.8</v>
      </c>
      <c r="H12" s="25"/>
      <c r="I12" s="25">
        <f>C12+F12</f>
        <v>2435</v>
      </c>
      <c r="J12" s="25">
        <f>D12+G12</f>
        <v>95.400000000000034</v>
      </c>
      <c r="K12" s="25"/>
    </row>
    <row r="13" spans="1:11" s="26" customFormat="1" ht="28.5">
      <c r="A13" s="110" t="s">
        <v>147</v>
      </c>
      <c r="B13" s="112" t="s">
        <v>148</v>
      </c>
      <c r="C13" s="189">
        <f>+C14+C28+C33+C19</f>
        <v>1684.1999999999998</v>
      </c>
      <c r="D13" s="189">
        <f>+D14+D28+D33+D19</f>
        <v>309.20000000000005</v>
      </c>
      <c r="E13" s="189">
        <f t="shared" ref="E13:E37" si="0">D13/C13*100</f>
        <v>18.35886474290465</v>
      </c>
      <c r="F13" s="25"/>
      <c r="G13" s="194"/>
      <c r="H13" s="25"/>
      <c r="I13" s="25">
        <f ca="1">I12-'Приложение 2'!K8</f>
        <v>-177.40000000000009</v>
      </c>
      <c r="J13" s="25">
        <f ca="1">J12-'Приложение 2'!L8</f>
        <v>-167.29999999999995</v>
      </c>
      <c r="K13" s="25"/>
    </row>
    <row r="14" spans="1:11" s="26" customFormat="1" ht="28.5">
      <c r="A14" s="113" t="s">
        <v>149</v>
      </c>
      <c r="B14" s="111" t="s">
        <v>180</v>
      </c>
      <c r="C14" s="189">
        <f>+C15+C17</f>
        <v>996.59999999999991</v>
      </c>
      <c r="D14" s="189">
        <f>+D15+D17</f>
        <v>249</v>
      </c>
      <c r="E14" s="189">
        <f t="shared" si="0"/>
        <v>24.984948826008431</v>
      </c>
      <c r="F14" s="25"/>
      <c r="G14" s="194"/>
      <c r="H14" s="25"/>
      <c r="I14" s="25"/>
      <c r="J14" s="25"/>
      <c r="K14" s="25"/>
    </row>
    <row r="15" spans="1:11" s="26" customFormat="1" ht="28.5">
      <c r="A15" s="113" t="s">
        <v>150</v>
      </c>
      <c r="B15" s="111" t="s">
        <v>151</v>
      </c>
      <c r="C15" s="189">
        <f>C16</f>
        <v>662.8</v>
      </c>
      <c r="D15" s="189">
        <f>D16</f>
        <v>165.6</v>
      </c>
      <c r="E15" s="189">
        <f t="shared" si="0"/>
        <v>24.984912492456246</v>
      </c>
      <c r="F15" s="25"/>
      <c r="G15" s="194"/>
      <c r="H15" s="25"/>
      <c r="I15" s="25"/>
      <c r="J15" s="25"/>
      <c r="K15" s="25"/>
    </row>
    <row r="16" spans="1:11" s="26" customFormat="1" ht="45">
      <c r="A16" s="114" t="s">
        <v>152</v>
      </c>
      <c r="B16" s="115" t="s">
        <v>181</v>
      </c>
      <c r="C16" s="190">
        <v>662.8</v>
      </c>
      <c r="D16" s="190">
        <v>165.6</v>
      </c>
      <c r="E16" s="190">
        <f t="shared" si="0"/>
        <v>24.984912492456246</v>
      </c>
      <c r="F16" s="25"/>
      <c r="G16" s="194"/>
      <c r="H16" s="25"/>
      <c r="I16" s="25"/>
      <c r="J16" s="25"/>
      <c r="K16" s="25"/>
    </row>
    <row r="17" spans="1:11" s="26" customFormat="1" ht="28.5">
      <c r="A17" s="113" t="s">
        <v>153</v>
      </c>
      <c r="B17" s="116" t="s">
        <v>154</v>
      </c>
      <c r="C17" s="189">
        <f>+C18</f>
        <v>333.8</v>
      </c>
      <c r="D17" s="189">
        <f>+D18</f>
        <v>83.4</v>
      </c>
      <c r="E17" s="189">
        <f t="shared" si="0"/>
        <v>24.985020970641102</v>
      </c>
      <c r="F17" s="25"/>
      <c r="G17" s="194"/>
      <c r="H17" s="25"/>
      <c r="I17" s="25"/>
      <c r="J17" s="25"/>
      <c r="K17" s="25"/>
    </row>
    <row r="18" spans="1:11" s="26" customFormat="1" ht="30">
      <c r="A18" s="114" t="s">
        <v>155</v>
      </c>
      <c r="B18" s="117" t="s">
        <v>156</v>
      </c>
      <c r="C18" s="190">
        <v>333.8</v>
      </c>
      <c r="D18" s="190">
        <v>83.4</v>
      </c>
      <c r="E18" s="190">
        <f t="shared" si="0"/>
        <v>24.985020970641102</v>
      </c>
      <c r="F18" s="25"/>
      <c r="G18" s="194"/>
      <c r="H18" s="25"/>
      <c r="I18" s="25"/>
      <c r="J18" s="25"/>
      <c r="K18" s="25"/>
    </row>
    <row r="19" spans="1:11" s="26" customFormat="1" ht="28.5">
      <c r="A19" s="113" t="s">
        <v>157</v>
      </c>
      <c r="B19" s="116" t="s">
        <v>158</v>
      </c>
      <c r="C19" s="189">
        <f>C20+C26+C22+C24</f>
        <v>260</v>
      </c>
      <c r="D19" s="189">
        <f>D20+D26+D22+D24</f>
        <v>0</v>
      </c>
      <c r="E19" s="189">
        <f t="shared" si="0"/>
        <v>0</v>
      </c>
      <c r="F19" s="25"/>
      <c r="G19" s="194"/>
      <c r="H19" s="25"/>
      <c r="I19" s="25"/>
      <c r="J19" s="25"/>
      <c r="K19" s="25"/>
    </row>
    <row r="20" spans="1:11" s="26" customFormat="1" ht="45" hidden="1" customHeight="1">
      <c r="A20" s="113" t="s">
        <v>259</v>
      </c>
      <c r="B20" s="116" t="s">
        <v>257</v>
      </c>
      <c r="C20" s="189">
        <f>C21</f>
        <v>0</v>
      </c>
      <c r="D20" s="189">
        <f>D21</f>
        <v>0</v>
      </c>
      <c r="E20" s="189" t="e">
        <f t="shared" si="0"/>
        <v>#DIV/0!</v>
      </c>
      <c r="F20" s="25"/>
      <c r="G20" s="194"/>
      <c r="H20" s="25"/>
      <c r="I20" s="25"/>
      <c r="J20" s="25"/>
      <c r="K20" s="25"/>
    </row>
    <row r="21" spans="1:11" s="26" customFormat="1" ht="60" hidden="1">
      <c r="A21" s="114" t="s">
        <v>260</v>
      </c>
      <c r="B21" s="117" t="s">
        <v>258</v>
      </c>
      <c r="C21" s="190">
        <v>0</v>
      </c>
      <c r="D21" s="190">
        <v>0</v>
      </c>
      <c r="E21" s="190" t="e">
        <f t="shared" si="0"/>
        <v>#DIV/0!</v>
      </c>
      <c r="F21" s="25"/>
      <c r="G21" s="194"/>
      <c r="H21" s="25"/>
      <c r="I21" s="25"/>
      <c r="J21" s="25"/>
      <c r="K21" s="25"/>
    </row>
    <row r="22" spans="1:11" s="26" customFormat="1" ht="28.5" hidden="1">
      <c r="A22" s="113" t="s">
        <v>263</v>
      </c>
      <c r="B22" s="116" t="s">
        <v>261</v>
      </c>
      <c r="C22" s="189">
        <f>C23</f>
        <v>0</v>
      </c>
      <c r="D22" s="189">
        <f>D23</f>
        <v>0</v>
      </c>
      <c r="E22" s="189" t="e">
        <f t="shared" si="0"/>
        <v>#DIV/0!</v>
      </c>
      <c r="F22" s="25"/>
      <c r="G22" s="194"/>
      <c r="H22" s="25"/>
      <c r="I22" s="25"/>
      <c r="J22" s="25"/>
      <c r="K22" s="25"/>
    </row>
    <row r="23" spans="1:11" s="26" customFormat="1" ht="29.25" hidden="1" customHeight="1">
      <c r="A23" s="114" t="s">
        <v>264</v>
      </c>
      <c r="B23" s="117" t="s">
        <v>262</v>
      </c>
      <c r="C23" s="190"/>
      <c r="D23" s="190"/>
      <c r="E23" s="190" t="e">
        <f t="shared" si="0"/>
        <v>#DIV/0!</v>
      </c>
      <c r="F23" s="25"/>
      <c r="G23" s="194"/>
      <c r="H23" s="25"/>
      <c r="I23" s="25"/>
      <c r="J23" s="25"/>
      <c r="K23" s="25"/>
    </row>
    <row r="24" spans="1:11" s="26" customFormat="1" ht="42.75" hidden="1">
      <c r="A24" s="113" t="s">
        <v>282</v>
      </c>
      <c r="B24" s="116" t="s">
        <v>283</v>
      </c>
      <c r="C24" s="189">
        <f>C25</f>
        <v>0</v>
      </c>
      <c r="D24" s="189">
        <f>D25</f>
        <v>0</v>
      </c>
      <c r="E24" s="189" t="e">
        <f>D24/C24*100</f>
        <v>#DIV/0!</v>
      </c>
      <c r="F24" s="25"/>
      <c r="G24" s="194"/>
      <c r="H24" s="25"/>
      <c r="I24" s="25"/>
      <c r="J24" s="25"/>
      <c r="K24" s="25"/>
    </row>
    <row r="25" spans="1:11" s="26" customFormat="1" ht="45" hidden="1">
      <c r="A25" s="114" t="s">
        <v>284</v>
      </c>
      <c r="B25" s="117" t="s">
        <v>285</v>
      </c>
      <c r="C25" s="190">
        <v>0</v>
      </c>
      <c r="D25" s="190">
        <v>0</v>
      </c>
      <c r="E25" s="190" t="e">
        <f>D25/C25*100</f>
        <v>#DIV/0!</v>
      </c>
      <c r="F25" s="25"/>
      <c r="G25" s="194"/>
      <c r="H25" s="25"/>
      <c r="I25" s="25"/>
      <c r="J25" s="25"/>
      <c r="K25" s="25"/>
    </row>
    <row r="26" spans="1:11" s="26" customFormat="1" ht="14.25">
      <c r="A26" s="113" t="s">
        <v>159</v>
      </c>
      <c r="B26" s="116" t="s">
        <v>160</v>
      </c>
      <c r="C26" s="189">
        <f>C27</f>
        <v>260</v>
      </c>
      <c r="D26" s="189">
        <f>D27</f>
        <v>0</v>
      </c>
      <c r="E26" s="189">
        <f>D26/C26*100</f>
        <v>0</v>
      </c>
      <c r="F26" s="25"/>
      <c r="G26" s="194"/>
      <c r="H26" s="25"/>
      <c r="I26" s="25"/>
      <c r="J26" s="25"/>
      <c r="K26" s="25"/>
    </row>
    <row r="27" spans="1:11" s="26" customFormat="1" ht="15">
      <c r="A27" s="114" t="s">
        <v>161</v>
      </c>
      <c r="B27" s="117" t="s">
        <v>162</v>
      </c>
      <c r="C27" s="190">
        <v>260</v>
      </c>
      <c r="D27" s="190">
        <v>0</v>
      </c>
      <c r="E27" s="190">
        <f>D27/C27*100</f>
        <v>0</v>
      </c>
      <c r="F27" s="25"/>
      <c r="G27" s="194"/>
      <c r="H27" s="25"/>
      <c r="I27" s="25"/>
      <c r="J27" s="25"/>
      <c r="K27" s="25"/>
    </row>
    <row r="28" spans="1:11" s="26" customFormat="1" ht="28.5">
      <c r="A28" s="113" t="s">
        <v>163</v>
      </c>
      <c r="B28" s="116" t="s">
        <v>164</v>
      </c>
      <c r="C28" s="189">
        <f>+C29+C31</f>
        <v>132.5</v>
      </c>
      <c r="D28" s="189">
        <f>+D29+D31</f>
        <v>30.1</v>
      </c>
      <c r="E28" s="189">
        <f t="shared" si="0"/>
        <v>22.716981132075471</v>
      </c>
      <c r="F28" s="25"/>
      <c r="G28" s="194"/>
      <c r="H28" s="25"/>
      <c r="I28" s="25"/>
      <c r="J28" s="25"/>
      <c r="K28" s="25"/>
    </row>
    <row r="29" spans="1:11" s="26" customFormat="1" ht="42.75">
      <c r="A29" s="113" t="s">
        <v>165</v>
      </c>
      <c r="B29" s="118" t="s">
        <v>166</v>
      </c>
      <c r="C29" s="189">
        <f>C30</f>
        <v>0.6</v>
      </c>
      <c r="D29" s="189">
        <f>D30</f>
        <v>0</v>
      </c>
      <c r="E29" s="189">
        <f t="shared" si="0"/>
        <v>0</v>
      </c>
      <c r="F29" s="25"/>
      <c r="G29" s="194"/>
      <c r="H29" s="25"/>
      <c r="I29" s="25"/>
      <c r="J29" s="25"/>
      <c r="K29" s="25"/>
    </row>
    <row r="30" spans="1:11" s="26" customFormat="1" ht="45">
      <c r="A30" s="114" t="s">
        <v>167</v>
      </c>
      <c r="B30" s="115" t="s">
        <v>168</v>
      </c>
      <c r="C30" s="190">
        <v>0.6</v>
      </c>
      <c r="D30" s="190">
        <v>0</v>
      </c>
      <c r="E30" s="190">
        <f t="shared" si="0"/>
        <v>0</v>
      </c>
      <c r="F30" s="25"/>
      <c r="G30" s="194"/>
      <c r="H30" s="25"/>
      <c r="I30" s="25"/>
      <c r="J30" s="25"/>
      <c r="K30" s="25"/>
    </row>
    <row r="31" spans="1:11" s="26" customFormat="1" ht="42.75">
      <c r="A31" s="113" t="s">
        <v>169</v>
      </c>
      <c r="B31" s="111" t="s">
        <v>170</v>
      </c>
      <c r="C31" s="189">
        <f>C32</f>
        <v>131.9</v>
      </c>
      <c r="D31" s="189">
        <f>D32</f>
        <v>30.1</v>
      </c>
      <c r="E31" s="189">
        <f t="shared" si="0"/>
        <v>22.820318423047762</v>
      </c>
      <c r="F31" s="25"/>
      <c r="G31" s="194"/>
      <c r="H31" s="25"/>
      <c r="I31" s="25"/>
      <c r="J31" s="25"/>
      <c r="K31" s="25"/>
    </row>
    <row r="32" spans="1:11" s="26" customFormat="1" ht="45">
      <c r="A32" s="114" t="s">
        <v>171</v>
      </c>
      <c r="B32" s="115" t="s">
        <v>172</v>
      </c>
      <c r="C32" s="190">
        <v>131.9</v>
      </c>
      <c r="D32" s="190">
        <v>30.1</v>
      </c>
      <c r="E32" s="190">
        <f t="shared" si="0"/>
        <v>22.820318423047762</v>
      </c>
      <c r="F32" s="25"/>
      <c r="G32" s="194"/>
      <c r="H32" s="25"/>
      <c r="I32" s="25"/>
      <c r="J32" s="25"/>
      <c r="K32" s="25"/>
    </row>
    <row r="33" spans="1:11" s="26" customFormat="1" ht="14.25">
      <c r="A33" s="113" t="s">
        <v>173</v>
      </c>
      <c r="B33" s="111" t="s">
        <v>174</v>
      </c>
      <c r="C33" s="189">
        <f>C34+C36</f>
        <v>295.10000000000002</v>
      </c>
      <c r="D33" s="189">
        <f>D34+D36</f>
        <v>30.1</v>
      </c>
      <c r="E33" s="189">
        <f t="shared" si="0"/>
        <v>10.199932226363945</v>
      </c>
      <c r="F33" s="25"/>
      <c r="G33" s="194"/>
      <c r="H33" s="25"/>
      <c r="I33" s="25"/>
      <c r="J33" s="25"/>
      <c r="K33" s="25"/>
    </row>
    <row r="34" spans="1:11" s="26" customFormat="1" ht="71.25">
      <c r="A34" s="113" t="s">
        <v>175</v>
      </c>
      <c r="B34" s="119" t="s">
        <v>176</v>
      </c>
      <c r="C34" s="191">
        <f>C35</f>
        <v>265</v>
      </c>
      <c r="D34" s="191">
        <f>D35</f>
        <v>0</v>
      </c>
      <c r="E34" s="189">
        <f t="shared" si="0"/>
        <v>0</v>
      </c>
      <c r="F34" s="25"/>
      <c r="G34" s="194"/>
      <c r="H34" s="25"/>
      <c r="I34" s="25"/>
      <c r="J34" s="25"/>
      <c r="K34" s="25"/>
    </row>
    <row r="35" spans="1:11" s="26" customFormat="1" ht="75">
      <c r="A35" s="114" t="s">
        <v>177</v>
      </c>
      <c r="B35" s="120" t="s">
        <v>178</v>
      </c>
      <c r="C35" s="192">
        <v>265</v>
      </c>
      <c r="D35" s="192"/>
      <c r="E35" s="190">
        <f t="shared" si="0"/>
        <v>0</v>
      </c>
      <c r="F35" s="25"/>
      <c r="G35" s="194"/>
      <c r="H35" s="25"/>
      <c r="I35" s="25"/>
      <c r="J35" s="25"/>
      <c r="K35" s="25"/>
    </row>
    <row r="36" spans="1:11" s="14" customFormat="1" ht="28.5">
      <c r="A36" s="196" t="s">
        <v>265</v>
      </c>
      <c r="B36" s="197" t="s">
        <v>266</v>
      </c>
      <c r="C36" s="198">
        <f>C37</f>
        <v>30.1</v>
      </c>
      <c r="D36" s="198">
        <f>D37</f>
        <v>30.1</v>
      </c>
      <c r="E36" s="199">
        <f t="shared" si="0"/>
        <v>100</v>
      </c>
      <c r="G36" s="15"/>
      <c r="H36" s="16"/>
      <c r="I36" s="16"/>
      <c r="J36" s="16"/>
    </row>
    <row r="37" spans="1:11" ht="30">
      <c r="A37" s="200" t="s">
        <v>267</v>
      </c>
      <c r="B37" s="201" t="s">
        <v>268</v>
      </c>
      <c r="C37" s="202">
        <v>30.1</v>
      </c>
      <c r="D37" s="202">
        <v>30.1</v>
      </c>
      <c r="E37" s="203">
        <f t="shared" si="0"/>
        <v>100</v>
      </c>
    </row>
  </sheetData>
  <mergeCells count="6">
    <mergeCell ref="C1:E1"/>
    <mergeCell ref="A7:E7"/>
    <mergeCell ref="A9:A10"/>
    <mergeCell ref="B9:B10"/>
    <mergeCell ref="C9:E9"/>
    <mergeCell ref="C2:E6"/>
  </mergeCells>
  <phoneticPr fontId="0" type="noConversion"/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5"/>
  <sheetViews>
    <sheetView view="pageBreakPreview" topLeftCell="A13" zoomScaleSheetLayoutView="100" workbookViewId="0">
      <selection activeCell="A240" sqref="A240:IV255"/>
    </sheetView>
  </sheetViews>
  <sheetFormatPr defaultRowHeight="12.75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6.1640625" customWidth="1"/>
    <col min="10" max="10" width="5.33203125" hidden="1" customWidth="1"/>
    <col min="11" max="11" width="12" customWidth="1"/>
    <col min="12" max="13" width="14" customWidth="1"/>
  </cols>
  <sheetData>
    <row r="1" spans="1:13">
      <c r="I1" s="224" t="s">
        <v>139</v>
      </c>
      <c r="J1" s="225"/>
      <c r="K1" s="225"/>
      <c r="L1" s="225"/>
      <c r="M1" s="225"/>
    </row>
    <row r="2" spans="1:13" ht="90" customHeight="1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26" t="s">
        <v>294</v>
      </c>
      <c r="J2" s="226"/>
      <c r="K2" s="227"/>
      <c r="L2" s="227"/>
      <c r="M2" s="227"/>
    </row>
    <row r="3" spans="1:13" ht="64.5" customHeight="1">
      <c r="A3" s="228" t="s">
        <v>295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4" spans="1:13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9" t="s">
        <v>1</v>
      </c>
      <c r="J4" s="229"/>
      <c r="K4" s="229"/>
      <c r="L4" s="229"/>
      <c r="M4" s="229"/>
    </row>
    <row r="5" spans="1:13" ht="19.899999999999999" customHeight="1">
      <c r="A5" s="221" t="s">
        <v>2</v>
      </c>
      <c r="B5" s="221" t="s">
        <v>21</v>
      </c>
      <c r="C5" s="221" t="s">
        <v>3</v>
      </c>
      <c r="D5" s="221" t="s">
        <v>4</v>
      </c>
      <c r="E5" s="221" t="s">
        <v>5</v>
      </c>
      <c r="F5" s="221"/>
      <c r="G5" s="221"/>
      <c r="H5" s="221"/>
      <c r="I5" s="221" t="s">
        <v>6</v>
      </c>
      <c r="J5" s="222"/>
      <c r="K5" s="221" t="s">
        <v>7</v>
      </c>
      <c r="L5" s="221"/>
      <c r="M5" s="221"/>
    </row>
    <row r="6" spans="1:13" ht="27" customHeight="1">
      <c r="A6" s="221" t="s">
        <v>0</v>
      </c>
      <c r="B6" s="221" t="s">
        <v>0</v>
      </c>
      <c r="C6" s="221" t="s">
        <v>0</v>
      </c>
      <c r="D6" s="221" t="s">
        <v>0</v>
      </c>
      <c r="E6" s="221" t="s">
        <v>0</v>
      </c>
      <c r="F6" s="221"/>
      <c r="G6" s="221"/>
      <c r="H6" s="221"/>
      <c r="I6" s="221" t="s">
        <v>0</v>
      </c>
      <c r="J6" s="223"/>
      <c r="K6" s="27" t="s">
        <v>252</v>
      </c>
      <c r="L6" s="27" t="s">
        <v>253</v>
      </c>
      <c r="M6" s="195" t="s">
        <v>254</v>
      </c>
    </row>
    <row r="7" spans="1:13" ht="14.45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4"/>
      <c r="K7" s="4" t="s">
        <v>17</v>
      </c>
      <c r="L7" s="4" t="s">
        <v>18</v>
      </c>
      <c r="M7" s="4" t="s">
        <v>20</v>
      </c>
    </row>
    <row r="8" spans="1:13" ht="14.45" customHeight="1">
      <c r="A8" s="64" t="s">
        <v>19</v>
      </c>
      <c r="B8" s="4"/>
      <c r="C8" s="4"/>
      <c r="D8" s="4"/>
      <c r="E8" s="4"/>
      <c r="F8" s="4"/>
      <c r="G8" s="4"/>
      <c r="H8" s="4"/>
      <c r="I8" s="4"/>
      <c r="J8" s="74"/>
      <c r="K8" s="159">
        <f>K9</f>
        <v>2612.4</v>
      </c>
      <c r="L8" s="159">
        <f>L9</f>
        <v>262.7</v>
      </c>
      <c r="M8" s="159">
        <f>L8/K8*100</f>
        <v>10.055887306691165</v>
      </c>
    </row>
    <row r="9" spans="1:13" ht="60" customHeight="1">
      <c r="A9" s="5" t="s">
        <v>235</v>
      </c>
      <c r="B9" s="5">
        <v>935</v>
      </c>
      <c r="C9" s="5"/>
      <c r="D9" s="5"/>
      <c r="E9" s="5"/>
      <c r="F9" s="5"/>
      <c r="G9" s="5"/>
      <c r="H9" s="5"/>
      <c r="I9" s="5"/>
      <c r="J9" s="103"/>
      <c r="K9" s="7">
        <f>K10+K97+K123+K155+K226+K240+K255+K114</f>
        <v>2612.4</v>
      </c>
      <c r="L9" s="7">
        <f>L10+L97+L123+L155+L226+L240+L255+L114</f>
        <v>262.7</v>
      </c>
      <c r="M9" s="7">
        <f t="shared" ref="M9:M75" si="0">L9/K9*100</f>
        <v>10.055887306691165</v>
      </c>
    </row>
    <row r="10" spans="1:13">
      <c r="A10" s="100" t="s">
        <v>31</v>
      </c>
      <c r="B10" s="100">
        <f>$B$9</f>
        <v>935</v>
      </c>
      <c r="C10" s="101" t="s">
        <v>29</v>
      </c>
      <c r="D10" s="101"/>
      <c r="E10" s="101"/>
      <c r="F10" s="101"/>
      <c r="G10" s="101"/>
      <c r="H10" s="101"/>
      <c r="I10" s="101"/>
      <c r="J10" s="102"/>
      <c r="K10" s="106">
        <f>K11+K28+K82+K89</f>
        <v>1518</v>
      </c>
      <c r="L10" s="106">
        <f>L11+L28+L82+L89</f>
        <v>232.6</v>
      </c>
      <c r="M10" s="106">
        <f>L10/K10*100</f>
        <v>15.322793148880104</v>
      </c>
    </row>
    <row r="11" spans="1:13" ht="51" customHeight="1">
      <c r="A11" s="100" t="s">
        <v>32</v>
      </c>
      <c r="B11" s="100">
        <f t="shared" ref="B11:B78" si="1">$B$9</f>
        <v>935</v>
      </c>
      <c r="C11" s="101" t="s">
        <v>29</v>
      </c>
      <c r="D11" s="101" t="s">
        <v>30</v>
      </c>
      <c r="E11" s="101"/>
      <c r="F11" s="101"/>
      <c r="G11" s="101"/>
      <c r="H11" s="101"/>
      <c r="I11" s="101"/>
      <c r="J11" s="102"/>
      <c r="K11" s="106">
        <f>K12</f>
        <v>425.90000000000003</v>
      </c>
      <c r="L11" s="106">
        <f>L12</f>
        <v>68.900000000000006</v>
      </c>
      <c r="M11" s="106">
        <f t="shared" si="0"/>
        <v>16.17750645691477</v>
      </c>
    </row>
    <row r="12" spans="1:13" ht="50.25" customHeight="1">
      <c r="A12" s="6" t="s">
        <v>236</v>
      </c>
      <c r="B12" s="9">
        <f t="shared" si="1"/>
        <v>935</v>
      </c>
      <c r="C12" s="65" t="s">
        <v>29</v>
      </c>
      <c r="D12" s="65" t="s">
        <v>30</v>
      </c>
      <c r="E12" s="65" t="s">
        <v>105</v>
      </c>
      <c r="F12" s="65" t="s">
        <v>108</v>
      </c>
      <c r="G12" s="65"/>
      <c r="H12" s="65"/>
      <c r="I12" s="65"/>
      <c r="J12" s="76"/>
      <c r="K12" s="10">
        <f>K13</f>
        <v>425.90000000000003</v>
      </c>
      <c r="L12" s="10">
        <f>L13</f>
        <v>68.900000000000006</v>
      </c>
      <c r="M12" s="10">
        <f t="shared" si="0"/>
        <v>16.17750645691477</v>
      </c>
    </row>
    <row r="13" spans="1:13" ht="52.5" customHeight="1">
      <c r="A13" s="6" t="s">
        <v>237</v>
      </c>
      <c r="B13" s="9">
        <f t="shared" si="1"/>
        <v>935</v>
      </c>
      <c r="C13" s="65" t="s">
        <v>29</v>
      </c>
      <c r="D13" s="65" t="s">
        <v>30</v>
      </c>
      <c r="E13" s="65" t="s">
        <v>105</v>
      </c>
      <c r="F13" s="65" t="s">
        <v>8</v>
      </c>
      <c r="G13" s="65"/>
      <c r="H13" s="65"/>
      <c r="I13" s="65"/>
      <c r="J13" s="76"/>
      <c r="K13" s="10">
        <f>K14+K21</f>
        <v>425.90000000000003</v>
      </c>
      <c r="L13" s="10">
        <f>L14+L21</f>
        <v>68.900000000000006</v>
      </c>
      <c r="M13" s="10">
        <f t="shared" si="0"/>
        <v>16.17750645691477</v>
      </c>
    </row>
    <row r="14" spans="1:13" ht="24">
      <c r="A14" s="6" t="s">
        <v>33</v>
      </c>
      <c r="B14" s="9">
        <f t="shared" si="1"/>
        <v>935</v>
      </c>
      <c r="C14" s="65" t="s">
        <v>29</v>
      </c>
      <c r="D14" s="65" t="s">
        <v>30</v>
      </c>
      <c r="E14" s="65" t="s">
        <v>105</v>
      </c>
      <c r="F14" s="65" t="s">
        <v>8</v>
      </c>
      <c r="G14" s="65" t="s">
        <v>109</v>
      </c>
      <c r="H14" s="65">
        <v>41150</v>
      </c>
      <c r="I14" s="65"/>
      <c r="J14" s="76"/>
      <c r="K14" s="10">
        <f>K15</f>
        <v>403.6</v>
      </c>
      <c r="L14" s="10">
        <f>L15</f>
        <v>68.900000000000006</v>
      </c>
      <c r="M14" s="10">
        <f t="shared" si="0"/>
        <v>17.071357779980179</v>
      </c>
    </row>
    <row r="15" spans="1:13" ht="72">
      <c r="A15" s="6" t="s">
        <v>34</v>
      </c>
      <c r="B15" s="9">
        <f t="shared" si="1"/>
        <v>935</v>
      </c>
      <c r="C15" s="65" t="s">
        <v>29</v>
      </c>
      <c r="D15" s="65" t="s">
        <v>30</v>
      </c>
      <c r="E15" s="65" t="s">
        <v>105</v>
      </c>
      <c r="F15" s="65" t="s">
        <v>8</v>
      </c>
      <c r="G15" s="65" t="s">
        <v>109</v>
      </c>
      <c r="H15" s="65">
        <v>41150</v>
      </c>
      <c r="I15" s="65">
        <v>100</v>
      </c>
      <c r="J15" s="76"/>
      <c r="K15" s="10">
        <f>K16</f>
        <v>403.6</v>
      </c>
      <c r="L15" s="10">
        <f>L16</f>
        <v>68.900000000000006</v>
      </c>
      <c r="M15" s="10">
        <f t="shared" si="0"/>
        <v>17.071357779980179</v>
      </c>
    </row>
    <row r="16" spans="1:13" ht="33" customHeight="1">
      <c r="A16" s="6" t="s">
        <v>35</v>
      </c>
      <c r="B16" s="9">
        <f t="shared" si="1"/>
        <v>935</v>
      </c>
      <c r="C16" s="65" t="s">
        <v>29</v>
      </c>
      <c r="D16" s="65" t="s">
        <v>30</v>
      </c>
      <c r="E16" s="65" t="s">
        <v>105</v>
      </c>
      <c r="F16" s="65" t="s">
        <v>8</v>
      </c>
      <c r="G16" s="65" t="s">
        <v>109</v>
      </c>
      <c r="H16" s="65">
        <v>41150</v>
      </c>
      <c r="I16" s="65">
        <v>120</v>
      </c>
      <c r="J16" s="76"/>
      <c r="K16" s="10">
        <f>K17+K19</f>
        <v>403.6</v>
      </c>
      <c r="L16" s="10">
        <f>L17+L19</f>
        <v>68.900000000000006</v>
      </c>
      <c r="M16" s="10">
        <f t="shared" si="0"/>
        <v>17.071357779980179</v>
      </c>
    </row>
    <row r="17" spans="1:13" ht="34.5" hidden="1" customHeight="1">
      <c r="A17" s="75" t="s">
        <v>36</v>
      </c>
      <c r="B17" s="79">
        <f t="shared" si="1"/>
        <v>935</v>
      </c>
      <c r="C17" s="76" t="s">
        <v>29</v>
      </c>
      <c r="D17" s="76" t="s">
        <v>30</v>
      </c>
      <c r="E17" s="76" t="s">
        <v>105</v>
      </c>
      <c r="F17" s="76" t="s">
        <v>8</v>
      </c>
      <c r="G17" s="76" t="s">
        <v>109</v>
      </c>
      <c r="H17" s="76">
        <v>41150</v>
      </c>
      <c r="I17" s="76">
        <v>121</v>
      </c>
      <c r="J17" s="76"/>
      <c r="K17" s="160">
        <f>K18</f>
        <v>310</v>
      </c>
      <c r="L17" s="160">
        <f>L18</f>
        <v>68.900000000000006</v>
      </c>
      <c r="M17" s="160">
        <f t="shared" si="0"/>
        <v>22.225806451612907</v>
      </c>
    </row>
    <row r="18" spans="1:13" hidden="1">
      <c r="A18" s="80" t="s">
        <v>37</v>
      </c>
      <c r="B18" s="81">
        <f t="shared" si="1"/>
        <v>935</v>
      </c>
      <c r="C18" s="82" t="s">
        <v>29</v>
      </c>
      <c r="D18" s="82" t="s">
        <v>30</v>
      </c>
      <c r="E18" s="82" t="s">
        <v>105</v>
      </c>
      <c r="F18" s="82" t="s">
        <v>8</v>
      </c>
      <c r="G18" s="82" t="s">
        <v>109</v>
      </c>
      <c r="H18" s="82">
        <v>41150</v>
      </c>
      <c r="I18" s="82">
        <v>121</v>
      </c>
      <c r="J18" s="82">
        <v>211</v>
      </c>
      <c r="K18" s="161">
        <v>310</v>
      </c>
      <c r="L18" s="161">
        <v>68.900000000000006</v>
      </c>
      <c r="M18" s="161">
        <f t="shared" si="0"/>
        <v>22.225806451612907</v>
      </c>
    </row>
    <row r="19" spans="1:13" ht="60" hidden="1">
      <c r="A19" s="75" t="s">
        <v>38</v>
      </c>
      <c r="B19" s="79">
        <f t="shared" si="1"/>
        <v>935</v>
      </c>
      <c r="C19" s="76" t="s">
        <v>29</v>
      </c>
      <c r="D19" s="76" t="s">
        <v>30</v>
      </c>
      <c r="E19" s="76" t="s">
        <v>105</v>
      </c>
      <c r="F19" s="76" t="s">
        <v>8</v>
      </c>
      <c r="G19" s="76" t="s">
        <v>109</v>
      </c>
      <c r="H19" s="76">
        <v>41150</v>
      </c>
      <c r="I19" s="76">
        <v>129</v>
      </c>
      <c r="J19" s="76"/>
      <c r="K19" s="160">
        <f>K20</f>
        <v>93.6</v>
      </c>
      <c r="L19" s="160">
        <f>L20</f>
        <v>0</v>
      </c>
      <c r="M19" s="160">
        <f t="shared" si="0"/>
        <v>0</v>
      </c>
    </row>
    <row r="20" spans="1:13" hidden="1">
      <c r="A20" s="80" t="s">
        <v>39</v>
      </c>
      <c r="B20" s="81">
        <f t="shared" si="1"/>
        <v>935</v>
      </c>
      <c r="C20" s="82" t="s">
        <v>29</v>
      </c>
      <c r="D20" s="82" t="s">
        <v>30</v>
      </c>
      <c r="E20" s="82" t="s">
        <v>105</v>
      </c>
      <c r="F20" s="82" t="s">
        <v>8</v>
      </c>
      <c r="G20" s="82" t="s">
        <v>109</v>
      </c>
      <c r="H20" s="82">
        <v>41150</v>
      </c>
      <c r="I20" s="82">
        <v>129</v>
      </c>
      <c r="J20" s="82">
        <v>213</v>
      </c>
      <c r="K20" s="161">
        <v>93.6</v>
      </c>
      <c r="L20" s="161">
        <v>0</v>
      </c>
      <c r="M20" s="161">
        <f t="shared" si="0"/>
        <v>0</v>
      </c>
    </row>
    <row r="21" spans="1:13" ht="60">
      <c r="A21" s="6" t="s">
        <v>40</v>
      </c>
      <c r="B21" s="9">
        <f t="shared" si="1"/>
        <v>935</v>
      </c>
      <c r="C21" s="65" t="s">
        <v>29</v>
      </c>
      <c r="D21" s="65" t="s">
        <v>30</v>
      </c>
      <c r="E21" s="65" t="s">
        <v>105</v>
      </c>
      <c r="F21" s="65" t="s">
        <v>8</v>
      </c>
      <c r="G21" s="65" t="s">
        <v>109</v>
      </c>
      <c r="H21" s="65" t="s">
        <v>111</v>
      </c>
      <c r="I21" s="65"/>
      <c r="J21" s="76"/>
      <c r="K21" s="10">
        <f>K22</f>
        <v>22.3</v>
      </c>
      <c r="L21" s="10">
        <f>L22</f>
        <v>0</v>
      </c>
      <c r="M21" s="10">
        <f t="shared" si="0"/>
        <v>0</v>
      </c>
    </row>
    <row r="22" spans="1:13" ht="72">
      <c r="A22" s="9" t="s">
        <v>34</v>
      </c>
      <c r="B22" s="9">
        <f t="shared" si="1"/>
        <v>935</v>
      </c>
      <c r="C22" s="65" t="s">
        <v>29</v>
      </c>
      <c r="D22" s="65" t="s">
        <v>30</v>
      </c>
      <c r="E22" s="65" t="s">
        <v>105</v>
      </c>
      <c r="F22" s="65" t="s">
        <v>8</v>
      </c>
      <c r="G22" s="65" t="s">
        <v>109</v>
      </c>
      <c r="H22" s="65" t="s">
        <v>111</v>
      </c>
      <c r="I22" s="65" t="s">
        <v>120</v>
      </c>
      <c r="J22" s="76"/>
      <c r="K22" s="10">
        <f>K23</f>
        <v>22.3</v>
      </c>
      <c r="L22" s="10">
        <f>L23</f>
        <v>0</v>
      </c>
      <c r="M22" s="10">
        <f t="shared" si="0"/>
        <v>0</v>
      </c>
    </row>
    <row r="23" spans="1:13" ht="36" customHeight="1">
      <c r="A23" s="6" t="s">
        <v>35</v>
      </c>
      <c r="B23" s="9">
        <f t="shared" si="1"/>
        <v>935</v>
      </c>
      <c r="C23" s="65" t="s">
        <v>29</v>
      </c>
      <c r="D23" s="65" t="s">
        <v>30</v>
      </c>
      <c r="E23" s="65" t="s">
        <v>105</v>
      </c>
      <c r="F23" s="65" t="s">
        <v>8</v>
      </c>
      <c r="G23" s="65" t="s">
        <v>109</v>
      </c>
      <c r="H23" s="65" t="s">
        <v>111</v>
      </c>
      <c r="I23" s="65" t="s">
        <v>121</v>
      </c>
      <c r="J23" s="76"/>
      <c r="K23" s="10">
        <f>K24+K26</f>
        <v>22.3</v>
      </c>
      <c r="L23" s="10">
        <f>L24+L26</f>
        <v>0</v>
      </c>
      <c r="M23" s="10">
        <f t="shared" si="0"/>
        <v>0</v>
      </c>
    </row>
    <row r="24" spans="1:13" ht="24" hidden="1">
      <c r="A24" s="75" t="s">
        <v>36</v>
      </c>
      <c r="B24" s="79">
        <f t="shared" si="1"/>
        <v>935</v>
      </c>
      <c r="C24" s="76" t="s">
        <v>29</v>
      </c>
      <c r="D24" s="76" t="s">
        <v>30</v>
      </c>
      <c r="E24" s="76" t="s">
        <v>105</v>
      </c>
      <c r="F24" s="76" t="s">
        <v>8</v>
      </c>
      <c r="G24" s="76" t="s">
        <v>109</v>
      </c>
      <c r="H24" s="76" t="s">
        <v>111</v>
      </c>
      <c r="I24" s="76">
        <v>121</v>
      </c>
      <c r="J24" s="76"/>
      <c r="K24" s="160">
        <f>K25</f>
        <v>22.3</v>
      </c>
      <c r="L24" s="160">
        <f>L25</f>
        <v>0</v>
      </c>
      <c r="M24" s="160">
        <f t="shared" si="0"/>
        <v>0</v>
      </c>
    </row>
    <row r="25" spans="1:13" hidden="1">
      <c r="A25" s="80" t="s">
        <v>37</v>
      </c>
      <c r="B25" s="81">
        <f t="shared" si="1"/>
        <v>935</v>
      </c>
      <c r="C25" s="82" t="s">
        <v>29</v>
      </c>
      <c r="D25" s="82" t="s">
        <v>30</v>
      </c>
      <c r="E25" s="82" t="s">
        <v>105</v>
      </c>
      <c r="F25" s="82" t="s">
        <v>8</v>
      </c>
      <c r="G25" s="82" t="s">
        <v>109</v>
      </c>
      <c r="H25" s="82" t="s">
        <v>111</v>
      </c>
      <c r="I25" s="82">
        <v>121</v>
      </c>
      <c r="J25" s="82" t="s">
        <v>130</v>
      </c>
      <c r="K25" s="161">
        <v>22.3</v>
      </c>
      <c r="L25" s="161">
        <v>0</v>
      </c>
      <c r="M25" s="161">
        <f t="shared" si="0"/>
        <v>0</v>
      </c>
    </row>
    <row r="26" spans="1:13" ht="60" hidden="1">
      <c r="A26" s="75" t="s">
        <v>38</v>
      </c>
      <c r="B26" s="79">
        <f t="shared" si="1"/>
        <v>935</v>
      </c>
      <c r="C26" s="76" t="s">
        <v>29</v>
      </c>
      <c r="D26" s="76" t="s">
        <v>30</v>
      </c>
      <c r="E26" s="76" t="s">
        <v>105</v>
      </c>
      <c r="F26" s="76" t="s">
        <v>8</v>
      </c>
      <c r="G26" s="76" t="s">
        <v>109</v>
      </c>
      <c r="H26" s="76" t="s">
        <v>111</v>
      </c>
      <c r="I26" s="76" t="s">
        <v>122</v>
      </c>
      <c r="J26" s="76"/>
      <c r="K26" s="160">
        <f>K27</f>
        <v>0</v>
      </c>
      <c r="L26" s="160">
        <f>L27</f>
        <v>0</v>
      </c>
      <c r="M26" s="160" t="e">
        <f t="shared" si="0"/>
        <v>#DIV/0!</v>
      </c>
    </row>
    <row r="27" spans="1:13" hidden="1">
      <c r="A27" s="80" t="s">
        <v>39</v>
      </c>
      <c r="B27" s="81">
        <f t="shared" si="1"/>
        <v>935</v>
      </c>
      <c r="C27" s="82" t="s">
        <v>29</v>
      </c>
      <c r="D27" s="82" t="s">
        <v>30</v>
      </c>
      <c r="E27" s="82" t="s">
        <v>105</v>
      </c>
      <c r="F27" s="82" t="s">
        <v>8</v>
      </c>
      <c r="G27" s="82" t="s">
        <v>109</v>
      </c>
      <c r="H27" s="82" t="s">
        <v>111</v>
      </c>
      <c r="I27" s="82" t="s">
        <v>122</v>
      </c>
      <c r="J27" s="82" t="s">
        <v>131</v>
      </c>
      <c r="K27" s="161">
        <v>0</v>
      </c>
      <c r="L27" s="161">
        <v>0</v>
      </c>
      <c r="M27" s="161" t="e">
        <f t="shared" si="0"/>
        <v>#DIV/0!</v>
      </c>
    </row>
    <row r="28" spans="1:13" ht="59.25" customHeight="1">
      <c r="A28" s="99" t="s">
        <v>41</v>
      </c>
      <c r="B28" s="100">
        <f t="shared" si="1"/>
        <v>935</v>
      </c>
      <c r="C28" s="101" t="s">
        <v>29</v>
      </c>
      <c r="D28" s="101" t="s">
        <v>100</v>
      </c>
      <c r="E28" s="101"/>
      <c r="F28" s="101"/>
      <c r="G28" s="101"/>
      <c r="H28" s="101"/>
      <c r="I28" s="101"/>
      <c r="J28" s="102"/>
      <c r="K28" s="106">
        <f>K29</f>
        <v>1090.0999999999999</v>
      </c>
      <c r="L28" s="106">
        <f>L29</f>
        <v>163.69999999999999</v>
      </c>
      <c r="M28" s="106">
        <f t="shared" si="0"/>
        <v>15.016970920099073</v>
      </c>
    </row>
    <row r="29" spans="1:13" ht="51" customHeight="1">
      <c r="A29" s="6" t="str">
        <f>$A$12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29" s="9">
        <f t="shared" si="1"/>
        <v>935</v>
      </c>
      <c r="C29" s="65" t="s">
        <v>29</v>
      </c>
      <c r="D29" s="65" t="s">
        <v>100</v>
      </c>
      <c r="E29" s="65">
        <v>65</v>
      </c>
      <c r="F29" s="65" t="s">
        <v>108</v>
      </c>
      <c r="G29" s="65"/>
      <c r="H29" s="65"/>
      <c r="I29" s="65"/>
      <c r="J29" s="76"/>
      <c r="K29" s="10">
        <f>K30</f>
        <v>1090.0999999999999</v>
      </c>
      <c r="L29" s="10">
        <f>L30</f>
        <v>163.69999999999999</v>
      </c>
      <c r="M29" s="10">
        <f t="shared" si="0"/>
        <v>15.016970920099073</v>
      </c>
    </row>
    <row r="30" spans="1:13" ht="60">
      <c r="A30" s="6" t="s">
        <v>238</v>
      </c>
      <c r="B30" s="9">
        <f t="shared" si="1"/>
        <v>935</v>
      </c>
      <c r="C30" s="65" t="s">
        <v>29</v>
      </c>
      <c r="D30" s="65" t="s">
        <v>100</v>
      </c>
      <c r="E30" s="65">
        <v>65</v>
      </c>
      <c r="F30" s="65">
        <v>2</v>
      </c>
      <c r="G30" s="65"/>
      <c r="H30" s="65"/>
      <c r="I30" s="65"/>
      <c r="J30" s="76"/>
      <c r="K30" s="10">
        <f>K31+K38+K66+K77</f>
        <v>1090.0999999999999</v>
      </c>
      <c r="L30" s="10">
        <f>L31+L38+L66+L77</f>
        <v>163.69999999999999</v>
      </c>
      <c r="M30" s="10">
        <f t="shared" si="0"/>
        <v>15.016970920099073</v>
      </c>
    </row>
    <row r="31" spans="1:13" ht="36">
      <c r="A31" s="6" t="s">
        <v>42</v>
      </c>
      <c r="B31" s="9">
        <f t="shared" si="1"/>
        <v>935</v>
      </c>
      <c r="C31" s="65" t="s">
        <v>29</v>
      </c>
      <c r="D31" s="65" t="s">
        <v>100</v>
      </c>
      <c r="E31" s="65">
        <v>65</v>
      </c>
      <c r="F31" s="65">
        <v>2</v>
      </c>
      <c r="G31" s="65" t="s">
        <v>109</v>
      </c>
      <c r="H31" s="65">
        <v>41110</v>
      </c>
      <c r="I31" s="65"/>
      <c r="J31" s="76"/>
      <c r="K31" s="10">
        <f>K32</f>
        <v>711.9</v>
      </c>
      <c r="L31" s="10">
        <f>L32</f>
        <v>155.5</v>
      </c>
      <c r="M31" s="10">
        <f t="shared" si="0"/>
        <v>21.842955471274056</v>
      </c>
    </row>
    <row r="32" spans="1:13" ht="72">
      <c r="A32" s="6" t="s">
        <v>34</v>
      </c>
      <c r="B32" s="9">
        <f t="shared" si="1"/>
        <v>935</v>
      </c>
      <c r="C32" s="65" t="s">
        <v>29</v>
      </c>
      <c r="D32" s="65" t="s">
        <v>100</v>
      </c>
      <c r="E32" s="65">
        <v>65</v>
      </c>
      <c r="F32" s="65">
        <v>2</v>
      </c>
      <c r="G32" s="65" t="s">
        <v>109</v>
      </c>
      <c r="H32" s="65">
        <v>41110</v>
      </c>
      <c r="I32" s="65">
        <v>100</v>
      </c>
      <c r="J32" s="76"/>
      <c r="K32" s="10">
        <f>K33</f>
        <v>711.9</v>
      </c>
      <c r="L32" s="10">
        <f>L33</f>
        <v>155.5</v>
      </c>
      <c r="M32" s="10">
        <f t="shared" si="0"/>
        <v>21.842955471274056</v>
      </c>
    </row>
    <row r="33" spans="1:13" ht="34.5" customHeight="1">
      <c r="A33" s="6" t="s">
        <v>35</v>
      </c>
      <c r="B33" s="9">
        <f t="shared" si="1"/>
        <v>935</v>
      </c>
      <c r="C33" s="65" t="s">
        <v>29</v>
      </c>
      <c r="D33" s="65" t="s">
        <v>100</v>
      </c>
      <c r="E33" s="65">
        <v>65</v>
      </c>
      <c r="F33" s="65">
        <v>2</v>
      </c>
      <c r="G33" s="65" t="s">
        <v>109</v>
      </c>
      <c r="H33" s="65">
        <v>41110</v>
      </c>
      <c r="I33" s="65">
        <v>120</v>
      </c>
      <c r="J33" s="76"/>
      <c r="K33" s="10">
        <f>K34+K36</f>
        <v>711.9</v>
      </c>
      <c r="L33" s="10">
        <f>L34+L36</f>
        <v>155.5</v>
      </c>
      <c r="M33" s="10">
        <f t="shared" si="0"/>
        <v>21.842955471274056</v>
      </c>
    </row>
    <row r="34" spans="1:13" ht="24" hidden="1">
      <c r="A34" s="75" t="s">
        <v>36</v>
      </c>
      <c r="B34" s="79">
        <f t="shared" si="1"/>
        <v>935</v>
      </c>
      <c r="C34" s="76" t="s">
        <v>29</v>
      </c>
      <c r="D34" s="76" t="s">
        <v>100</v>
      </c>
      <c r="E34" s="76">
        <v>65</v>
      </c>
      <c r="F34" s="76">
        <v>2</v>
      </c>
      <c r="G34" s="76" t="s">
        <v>109</v>
      </c>
      <c r="H34" s="76">
        <v>41110</v>
      </c>
      <c r="I34" s="76">
        <v>121</v>
      </c>
      <c r="J34" s="76"/>
      <c r="K34" s="160">
        <f>K35</f>
        <v>546.79999999999995</v>
      </c>
      <c r="L34" s="160">
        <f>L35</f>
        <v>155.5</v>
      </c>
      <c r="M34" s="160">
        <f t="shared" si="0"/>
        <v>28.438185808339433</v>
      </c>
    </row>
    <row r="35" spans="1:13" hidden="1">
      <c r="A35" s="80" t="s">
        <v>37</v>
      </c>
      <c r="B35" s="81">
        <f t="shared" si="1"/>
        <v>935</v>
      </c>
      <c r="C35" s="82" t="s">
        <v>29</v>
      </c>
      <c r="D35" s="82" t="s">
        <v>100</v>
      </c>
      <c r="E35" s="82">
        <v>65</v>
      </c>
      <c r="F35" s="82">
        <v>2</v>
      </c>
      <c r="G35" s="82" t="s">
        <v>109</v>
      </c>
      <c r="H35" s="82">
        <v>41110</v>
      </c>
      <c r="I35" s="82">
        <v>121</v>
      </c>
      <c r="J35" s="82">
        <v>211</v>
      </c>
      <c r="K35" s="161">
        <v>546.79999999999995</v>
      </c>
      <c r="L35" s="161">
        <v>155.5</v>
      </c>
      <c r="M35" s="161">
        <f t="shared" si="0"/>
        <v>28.438185808339433</v>
      </c>
    </row>
    <row r="36" spans="1:13" ht="60" hidden="1">
      <c r="A36" s="75" t="s">
        <v>38</v>
      </c>
      <c r="B36" s="79">
        <f t="shared" si="1"/>
        <v>935</v>
      </c>
      <c r="C36" s="76" t="s">
        <v>29</v>
      </c>
      <c r="D36" s="76" t="s">
        <v>100</v>
      </c>
      <c r="E36" s="76">
        <v>65</v>
      </c>
      <c r="F36" s="76">
        <v>2</v>
      </c>
      <c r="G36" s="76" t="s">
        <v>109</v>
      </c>
      <c r="H36" s="76">
        <v>41110</v>
      </c>
      <c r="I36" s="76">
        <v>129</v>
      </c>
      <c r="J36" s="76"/>
      <c r="K36" s="160">
        <f>K37</f>
        <v>165.1</v>
      </c>
      <c r="L36" s="160">
        <f>L37</f>
        <v>0</v>
      </c>
      <c r="M36" s="160">
        <f t="shared" si="0"/>
        <v>0</v>
      </c>
    </row>
    <row r="37" spans="1:13" hidden="1">
      <c r="A37" s="80" t="s">
        <v>39</v>
      </c>
      <c r="B37" s="81">
        <f t="shared" si="1"/>
        <v>935</v>
      </c>
      <c r="C37" s="82" t="s">
        <v>29</v>
      </c>
      <c r="D37" s="82" t="s">
        <v>100</v>
      </c>
      <c r="E37" s="82">
        <v>65</v>
      </c>
      <c r="F37" s="82">
        <v>2</v>
      </c>
      <c r="G37" s="82" t="s">
        <v>109</v>
      </c>
      <c r="H37" s="82">
        <v>41110</v>
      </c>
      <c r="I37" s="82">
        <v>129</v>
      </c>
      <c r="J37" s="82">
        <v>213</v>
      </c>
      <c r="K37" s="161">
        <v>165.1</v>
      </c>
      <c r="L37" s="161">
        <v>0</v>
      </c>
      <c r="M37" s="161">
        <f t="shared" si="0"/>
        <v>0</v>
      </c>
    </row>
    <row r="38" spans="1:13" ht="24">
      <c r="A38" s="6" t="s">
        <v>43</v>
      </c>
      <c r="B38" s="9">
        <f t="shared" si="1"/>
        <v>935</v>
      </c>
      <c r="C38" s="65" t="s">
        <v>29</v>
      </c>
      <c r="D38" s="65" t="s">
        <v>100</v>
      </c>
      <c r="E38" s="65">
        <v>65</v>
      </c>
      <c r="F38" s="65">
        <v>2</v>
      </c>
      <c r="G38" s="65" t="s">
        <v>109</v>
      </c>
      <c r="H38" s="65" t="s">
        <v>112</v>
      </c>
      <c r="I38" s="65"/>
      <c r="J38" s="76"/>
      <c r="K38" s="10">
        <f>K39+K43+K55</f>
        <v>274.60000000000002</v>
      </c>
      <c r="L38" s="10">
        <f>L39+L43+L55</f>
        <v>8.1999999999999993</v>
      </c>
      <c r="M38" s="10">
        <f t="shared" si="0"/>
        <v>2.9861616897305163</v>
      </c>
    </row>
    <row r="39" spans="1:13" ht="72">
      <c r="A39" s="6" t="s">
        <v>34</v>
      </c>
      <c r="B39" s="9">
        <f t="shared" si="1"/>
        <v>935</v>
      </c>
      <c r="C39" s="65" t="s">
        <v>29</v>
      </c>
      <c r="D39" s="65" t="s">
        <v>100</v>
      </c>
      <c r="E39" s="65">
        <v>65</v>
      </c>
      <c r="F39" s="65">
        <v>2</v>
      </c>
      <c r="G39" s="65" t="s">
        <v>109</v>
      </c>
      <c r="H39" s="65" t="s">
        <v>112</v>
      </c>
      <c r="I39" s="65">
        <v>100</v>
      </c>
      <c r="J39" s="76"/>
      <c r="K39" s="10">
        <f t="shared" ref="K39:L41" si="2">K40</f>
        <v>1.6</v>
      </c>
      <c r="L39" s="10">
        <f t="shared" si="2"/>
        <v>0</v>
      </c>
      <c r="M39" s="10">
        <f t="shared" si="0"/>
        <v>0</v>
      </c>
    </row>
    <row r="40" spans="1:13" ht="35.25" customHeight="1">
      <c r="A40" s="6" t="s">
        <v>35</v>
      </c>
      <c r="B40" s="9">
        <f t="shared" si="1"/>
        <v>935</v>
      </c>
      <c r="C40" s="65" t="s">
        <v>29</v>
      </c>
      <c r="D40" s="65" t="s">
        <v>100</v>
      </c>
      <c r="E40" s="65">
        <v>65</v>
      </c>
      <c r="F40" s="65">
        <v>2</v>
      </c>
      <c r="G40" s="65" t="s">
        <v>109</v>
      </c>
      <c r="H40" s="65" t="s">
        <v>112</v>
      </c>
      <c r="I40" s="65">
        <v>120</v>
      </c>
      <c r="J40" s="76"/>
      <c r="K40" s="10">
        <f t="shared" si="2"/>
        <v>1.6</v>
      </c>
      <c r="L40" s="10">
        <f t="shared" si="2"/>
        <v>0</v>
      </c>
      <c r="M40" s="10">
        <f t="shared" si="0"/>
        <v>0</v>
      </c>
    </row>
    <row r="41" spans="1:13" ht="16.5" hidden="1" customHeight="1">
      <c r="A41" s="75" t="s">
        <v>44</v>
      </c>
      <c r="B41" s="79">
        <f t="shared" si="1"/>
        <v>935</v>
      </c>
      <c r="C41" s="76" t="s">
        <v>29</v>
      </c>
      <c r="D41" s="76" t="s">
        <v>100</v>
      </c>
      <c r="E41" s="76">
        <v>65</v>
      </c>
      <c r="F41" s="76">
        <v>2</v>
      </c>
      <c r="G41" s="76" t="s">
        <v>109</v>
      </c>
      <c r="H41" s="76" t="s">
        <v>112</v>
      </c>
      <c r="I41" s="76">
        <v>122</v>
      </c>
      <c r="J41" s="76"/>
      <c r="K41" s="160">
        <f t="shared" si="2"/>
        <v>1.6</v>
      </c>
      <c r="L41" s="160">
        <f t="shared" si="2"/>
        <v>0</v>
      </c>
      <c r="M41" s="160">
        <f t="shared" si="0"/>
        <v>0</v>
      </c>
    </row>
    <row r="42" spans="1:13" ht="24" hidden="1">
      <c r="A42" s="80" t="s">
        <v>45</v>
      </c>
      <c r="B42" s="81">
        <f t="shared" si="1"/>
        <v>935</v>
      </c>
      <c r="C42" s="82" t="s">
        <v>29</v>
      </c>
      <c r="D42" s="82" t="s">
        <v>100</v>
      </c>
      <c r="E42" s="82">
        <v>65</v>
      </c>
      <c r="F42" s="82">
        <v>2</v>
      </c>
      <c r="G42" s="82" t="s">
        <v>109</v>
      </c>
      <c r="H42" s="82" t="s">
        <v>112</v>
      </c>
      <c r="I42" s="82">
        <v>122</v>
      </c>
      <c r="J42" s="82">
        <v>212</v>
      </c>
      <c r="K42" s="161">
        <v>1.6</v>
      </c>
      <c r="L42" s="161"/>
      <c r="M42" s="161">
        <f t="shared" si="0"/>
        <v>0</v>
      </c>
    </row>
    <row r="43" spans="1:13" ht="24">
      <c r="A43" s="6" t="s">
        <v>46</v>
      </c>
      <c r="B43" s="9">
        <f t="shared" si="1"/>
        <v>935</v>
      </c>
      <c r="C43" s="65" t="s">
        <v>29</v>
      </c>
      <c r="D43" s="65" t="s">
        <v>100</v>
      </c>
      <c r="E43" s="65">
        <v>65</v>
      </c>
      <c r="F43" s="65">
        <v>2</v>
      </c>
      <c r="G43" s="65" t="s">
        <v>109</v>
      </c>
      <c r="H43" s="65" t="s">
        <v>112</v>
      </c>
      <c r="I43" s="65">
        <v>200</v>
      </c>
      <c r="J43" s="76"/>
      <c r="K43" s="10">
        <f>K44</f>
        <v>233</v>
      </c>
      <c r="L43" s="10">
        <f>L44</f>
        <v>8.1999999999999993</v>
      </c>
      <c r="M43" s="10">
        <f t="shared" si="0"/>
        <v>3.5193133047210301</v>
      </c>
    </row>
    <row r="44" spans="1:13" ht="34.5" customHeight="1">
      <c r="A44" s="6" t="s">
        <v>47</v>
      </c>
      <c r="B44" s="9">
        <f t="shared" si="1"/>
        <v>935</v>
      </c>
      <c r="C44" s="65" t="s">
        <v>29</v>
      </c>
      <c r="D44" s="65" t="s">
        <v>100</v>
      </c>
      <c r="E44" s="65">
        <v>65</v>
      </c>
      <c r="F44" s="65">
        <v>2</v>
      </c>
      <c r="G44" s="65" t="s">
        <v>109</v>
      </c>
      <c r="H44" s="65" t="s">
        <v>112</v>
      </c>
      <c r="I44" s="65">
        <v>240</v>
      </c>
      <c r="J44" s="76"/>
      <c r="K44" s="10">
        <f>K45+K53</f>
        <v>233</v>
      </c>
      <c r="L44" s="10">
        <f>L45+L53</f>
        <v>8.1999999999999993</v>
      </c>
      <c r="M44" s="10">
        <f t="shared" si="0"/>
        <v>3.5193133047210301</v>
      </c>
    </row>
    <row r="45" spans="1:13" hidden="1">
      <c r="A45" s="75" t="s">
        <v>48</v>
      </c>
      <c r="B45" s="79">
        <f t="shared" si="1"/>
        <v>935</v>
      </c>
      <c r="C45" s="76" t="s">
        <v>29</v>
      </c>
      <c r="D45" s="76" t="s">
        <v>100</v>
      </c>
      <c r="E45" s="76">
        <v>65</v>
      </c>
      <c r="F45" s="76">
        <v>2</v>
      </c>
      <c r="G45" s="76" t="s">
        <v>109</v>
      </c>
      <c r="H45" s="76" t="s">
        <v>112</v>
      </c>
      <c r="I45" s="76">
        <v>244</v>
      </c>
      <c r="J45" s="76"/>
      <c r="K45" s="160">
        <f>K46+K47+K48+K49+K50+K51+K52</f>
        <v>143</v>
      </c>
      <c r="L45" s="160">
        <f>L46+L47+L48+L49+L50+L51+L52</f>
        <v>0</v>
      </c>
      <c r="M45" s="160">
        <f t="shared" si="0"/>
        <v>0</v>
      </c>
    </row>
    <row r="46" spans="1:13" hidden="1">
      <c r="A46" s="80" t="s">
        <v>49</v>
      </c>
      <c r="B46" s="81">
        <f t="shared" si="1"/>
        <v>935</v>
      </c>
      <c r="C46" s="82" t="s">
        <v>29</v>
      </c>
      <c r="D46" s="82" t="s">
        <v>100</v>
      </c>
      <c r="E46" s="82">
        <v>65</v>
      </c>
      <c r="F46" s="82">
        <v>2</v>
      </c>
      <c r="G46" s="82" t="s">
        <v>109</v>
      </c>
      <c r="H46" s="82" t="s">
        <v>112</v>
      </c>
      <c r="I46" s="82">
        <v>244</v>
      </c>
      <c r="J46" s="82">
        <v>221</v>
      </c>
      <c r="K46" s="161">
        <v>25</v>
      </c>
      <c r="L46" s="161">
        <v>0</v>
      </c>
      <c r="M46" s="161">
        <f t="shared" si="0"/>
        <v>0</v>
      </c>
    </row>
    <row r="47" spans="1:13" hidden="1">
      <c r="A47" s="80" t="s">
        <v>50</v>
      </c>
      <c r="B47" s="81">
        <f t="shared" si="1"/>
        <v>935</v>
      </c>
      <c r="C47" s="82" t="s">
        <v>29</v>
      </c>
      <c r="D47" s="82" t="s">
        <v>100</v>
      </c>
      <c r="E47" s="82">
        <v>65</v>
      </c>
      <c r="F47" s="82">
        <v>2</v>
      </c>
      <c r="G47" s="82" t="s">
        <v>109</v>
      </c>
      <c r="H47" s="82" t="s">
        <v>112</v>
      </c>
      <c r="I47" s="82">
        <v>244</v>
      </c>
      <c r="J47" s="82">
        <v>222</v>
      </c>
      <c r="K47" s="161"/>
      <c r="L47" s="161"/>
      <c r="M47" s="161" t="e">
        <f t="shared" si="0"/>
        <v>#DIV/0!</v>
      </c>
    </row>
    <row r="48" spans="1:13" ht="12.75" hidden="1" customHeight="1">
      <c r="A48" s="80" t="s">
        <v>52</v>
      </c>
      <c r="B48" s="81">
        <f t="shared" si="1"/>
        <v>935</v>
      </c>
      <c r="C48" s="82" t="s">
        <v>29</v>
      </c>
      <c r="D48" s="82" t="s">
        <v>100</v>
      </c>
      <c r="E48" s="82">
        <v>65</v>
      </c>
      <c r="F48" s="82">
        <v>2</v>
      </c>
      <c r="G48" s="82" t="s">
        <v>109</v>
      </c>
      <c r="H48" s="82" t="s">
        <v>112</v>
      </c>
      <c r="I48" s="82">
        <v>244</v>
      </c>
      <c r="J48" s="82">
        <v>225</v>
      </c>
      <c r="K48" s="161">
        <v>33</v>
      </c>
      <c r="L48" s="161">
        <v>0</v>
      </c>
      <c r="M48" s="161">
        <f t="shared" si="0"/>
        <v>0</v>
      </c>
    </row>
    <row r="49" spans="1:13" hidden="1">
      <c r="A49" s="80" t="s">
        <v>53</v>
      </c>
      <c r="B49" s="81">
        <f t="shared" si="1"/>
        <v>935</v>
      </c>
      <c r="C49" s="82" t="s">
        <v>29</v>
      </c>
      <c r="D49" s="82" t="s">
        <v>100</v>
      </c>
      <c r="E49" s="82">
        <v>65</v>
      </c>
      <c r="F49" s="82">
        <v>2</v>
      </c>
      <c r="G49" s="82" t="s">
        <v>109</v>
      </c>
      <c r="H49" s="82" t="s">
        <v>112</v>
      </c>
      <c r="I49" s="82">
        <v>244</v>
      </c>
      <c r="J49" s="82">
        <v>226</v>
      </c>
      <c r="K49" s="161">
        <v>35</v>
      </c>
      <c r="L49" s="161">
        <v>0</v>
      </c>
      <c r="M49" s="161">
        <f t="shared" si="0"/>
        <v>0</v>
      </c>
    </row>
    <row r="50" spans="1:13" hidden="1">
      <c r="A50" s="80" t="s">
        <v>54</v>
      </c>
      <c r="B50" s="81">
        <f t="shared" si="1"/>
        <v>935</v>
      </c>
      <c r="C50" s="82" t="s">
        <v>29</v>
      </c>
      <c r="D50" s="82" t="s">
        <v>100</v>
      </c>
      <c r="E50" s="82">
        <v>65</v>
      </c>
      <c r="F50" s="82">
        <v>2</v>
      </c>
      <c r="G50" s="82" t="s">
        <v>109</v>
      </c>
      <c r="H50" s="82" t="s">
        <v>112</v>
      </c>
      <c r="I50" s="82">
        <v>244</v>
      </c>
      <c r="J50" s="82">
        <v>290</v>
      </c>
      <c r="K50" s="161">
        <v>0</v>
      </c>
      <c r="L50" s="161">
        <v>0</v>
      </c>
      <c r="M50" s="161" t="e">
        <f t="shared" si="0"/>
        <v>#DIV/0!</v>
      </c>
    </row>
    <row r="51" spans="1:13" hidden="1">
      <c r="A51" s="80" t="s">
        <v>55</v>
      </c>
      <c r="B51" s="81">
        <f t="shared" si="1"/>
        <v>935</v>
      </c>
      <c r="C51" s="82" t="s">
        <v>29</v>
      </c>
      <c r="D51" s="82" t="s">
        <v>100</v>
      </c>
      <c r="E51" s="82">
        <v>65</v>
      </c>
      <c r="F51" s="82">
        <v>2</v>
      </c>
      <c r="G51" s="82" t="s">
        <v>109</v>
      </c>
      <c r="H51" s="82" t="s">
        <v>112</v>
      </c>
      <c r="I51" s="82">
        <v>244</v>
      </c>
      <c r="J51" s="82">
        <v>310</v>
      </c>
      <c r="K51" s="161">
        <v>20</v>
      </c>
      <c r="L51" s="161">
        <v>0</v>
      </c>
      <c r="M51" s="161">
        <f t="shared" si="0"/>
        <v>0</v>
      </c>
    </row>
    <row r="52" spans="1:13" ht="24" hidden="1">
      <c r="A52" s="80" t="s">
        <v>231</v>
      </c>
      <c r="B52" s="81">
        <f t="shared" si="1"/>
        <v>935</v>
      </c>
      <c r="C52" s="82" t="s">
        <v>29</v>
      </c>
      <c r="D52" s="82" t="s">
        <v>100</v>
      </c>
      <c r="E52" s="82">
        <v>65</v>
      </c>
      <c r="F52" s="82">
        <v>2</v>
      </c>
      <c r="G52" s="82" t="s">
        <v>109</v>
      </c>
      <c r="H52" s="82" t="s">
        <v>112</v>
      </c>
      <c r="I52" s="82">
        <v>244</v>
      </c>
      <c r="J52" s="82" t="s">
        <v>230</v>
      </c>
      <c r="K52" s="161">
        <v>30</v>
      </c>
      <c r="L52" s="161">
        <v>0</v>
      </c>
      <c r="M52" s="161">
        <f t="shared" si="0"/>
        <v>0</v>
      </c>
    </row>
    <row r="53" spans="1:13" hidden="1">
      <c r="A53" s="75" t="s">
        <v>135</v>
      </c>
      <c r="B53" s="79">
        <f t="shared" si="1"/>
        <v>935</v>
      </c>
      <c r="C53" s="76" t="s">
        <v>29</v>
      </c>
      <c r="D53" s="76" t="s">
        <v>100</v>
      </c>
      <c r="E53" s="76">
        <v>65</v>
      </c>
      <c r="F53" s="76">
        <v>2</v>
      </c>
      <c r="G53" s="76" t="s">
        <v>109</v>
      </c>
      <c r="H53" s="76" t="s">
        <v>112</v>
      </c>
      <c r="I53" s="76" t="s">
        <v>134</v>
      </c>
      <c r="J53" s="76"/>
      <c r="K53" s="160">
        <f>K54</f>
        <v>90</v>
      </c>
      <c r="L53" s="160">
        <f>L54</f>
        <v>8.1999999999999993</v>
      </c>
      <c r="M53" s="160">
        <f t="shared" si="0"/>
        <v>9.1111111111111107</v>
      </c>
    </row>
    <row r="54" spans="1:13" hidden="1">
      <c r="A54" s="80" t="s">
        <v>51</v>
      </c>
      <c r="B54" s="81">
        <f t="shared" si="1"/>
        <v>935</v>
      </c>
      <c r="C54" s="82" t="s">
        <v>29</v>
      </c>
      <c r="D54" s="82" t="s">
        <v>100</v>
      </c>
      <c r="E54" s="82">
        <v>65</v>
      </c>
      <c r="F54" s="82">
        <v>2</v>
      </c>
      <c r="G54" s="82" t="s">
        <v>109</v>
      </c>
      <c r="H54" s="82" t="s">
        <v>112</v>
      </c>
      <c r="I54" s="82" t="s">
        <v>134</v>
      </c>
      <c r="J54" s="82" t="s">
        <v>132</v>
      </c>
      <c r="K54" s="161">
        <v>90</v>
      </c>
      <c r="L54" s="161">
        <v>8.1999999999999993</v>
      </c>
      <c r="M54" s="161">
        <f t="shared" si="0"/>
        <v>9.1111111111111107</v>
      </c>
    </row>
    <row r="55" spans="1:13">
      <c r="A55" s="6" t="s">
        <v>56</v>
      </c>
      <c r="B55" s="9">
        <f t="shared" si="1"/>
        <v>935</v>
      </c>
      <c r="C55" s="65" t="s">
        <v>29</v>
      </c>
      <c r="D55" s="65" t="s">
        <v>100</v>
      </c>
      <c r="E55" s="65">
        <v>65</v>
      </c>
      <c r="F55" s="65">
        <v>2</v>
      </c>
      <c r="G55" s="65" t="s">
        <v>109</v>
      </c>
      <c r="H55" s="65" t="s">
        <v>112</v>
      </c>
      <c r="I55" s="65">
        <v>800</v>
      </c>
      <c r="J55" s="76"/>
      <c r="K55" s="10">
        <f>K59+K56</f>
        <v>40</v>
      </c>
      <c r="L55" s="10">
        <f>L59+L56</f>
        <v>0</v>
      </c>
      <c r="M55" s="10">
        <f t="shared" si="0"/>
        <v>0</v>
      </c>
    </row>
    <row r="56" spans="1:13" ht="17.25" customHeight="1">
      <c r="A56" s="6" t="s">
        <v>288</v>
      </c>
      <c r="B56" s="9">
        <f t="shared" si="1"/>
        <v>935</v>
      </c>
      <c r="C56" s="65" t="s">
        <v>29</v>
      </c>
      <c r="D56" s="65" t="s">
        <v>100</v>
      </c>
      <c r="E56" s="65">
        <v>65</v>
      </c>
      <c r="F56" s="65">
        <v>2</v>
      </c>
      <c r="G56" s="65" t="s">
        <v>109</v>
      </c>
      <c r="H56" s="65" t="s">
        <v>112</v>
      </c>
      <c r="I56" s="65" t="s">
        <v>286</v>
      </c>
      <c r="J56" s="76"/>
      <c r="K56" s="10">
        <f>K57</f>
        <v>2</v>
      </c>
      <c r="L56" s="10">
        <f>L57</f>
        <v>0</v>
      </c>
      <c r="M56" s="10">
        <f>L56/K56*100</f>
        <v>0</v>
      </c>
    </row>
    <row r="57" spans="1:13" ht="36" hidden="1">
      <c r="A57" s="75" t="s">
        <v>289</v>
      </c>
      <c r="B57" s="79">
        <f t="shared" si="1"/>
        <v>935</v>
      </c>
      <c r="C57" s="76" t="s">
        <v>29</v>
      </c>
      <c r="D57" s="76" t="s">
        <v>100</v>
      </c>
      <c r="E57" s="76">
        <v>65</v>
      </c>
      <c r="F57" s="76">
        <v>2</v>
      </c>
      <c r="G57" s="76" t="s">
        <v>109</v>
      </c>
      <c r="H57" s="76" t="s">
        <v>112</v>
      </c>
      <c r="I57" s="76" t="s">
        <v>287</v>
      </c>
      <c r="J57" s="76"/>
      <c r="K57" s="160">
        <f>K58</f>
        <v>2</v>
      </c>
      <c r="L57" s="160">
        <f>L58</f>
        <v>0</v>
      </c>
      <c r="M57" s="160">
        <f>L57/K57*100</f>
        <v>0</v>
      </c>
    </row>
    <row r="58" spans="1:13" hidden="1">
      <c r="A58" s="80" t="s">
        <v>54</v>
      </c>
      <c r="B58" s="81">
        <f t="shared" si="1"/>
        <v>935</v>
      </c>
      <c r="C58" s="82" t="s">
        <v>29</v>
      </c>
      <c r="D58" s="82" t="s">
        <v>100</v>
      </c>
      <c r="E58" s="82">
        <v>65</v>
      </c>
      <c r="F58" s="82">
        <v>2</v>
      </c>
      <c r="G58" s="82" t="s">
        <v>109</v>
      </c>
      <c r="H58" s="82" t="s">
        <v>112</v>
      </c>
      <c r="I58" s="82" t="s">
        <v>287</v>
      </c>
      <c r="J58" s="82">
        <v>291</v>
      </c>
      <c r="K58" s="161">
        <v>2</v>
      </c>
      <c r="L58" s="161">
        <v>0</v>
      </c>
      <c r="M58" s="161">
        <f>L58/K58*100</f>
        <v>0</v>
      </c>
    </row>
    <row r="59" spans="1:13" ht="12.75" customHeight="1">
      <c r="A59" s="6" t="s">
        <v>57</v>
      </c>
      <c r="B59" s="9">
        <f t="shared" si="1"/>
        <v>935</v>
      </c>
      <c r="C59" s="65" t="s">
        <v>29</v>
      </c>
      <c r="D59" s="65" t="s">
        <v>100</v>
      </c>
      <c r="E59" s="65">
        <v>65</v>
      </c>
      <c r="F59" s="65">
        <v>2</v>
      </c>
      <c r="G59" s="65" t="s">
        <v>109</v>
      </c>
      <c r="H59" s="65" t="s">
        <v>112</v>
      </c>
      <c r="I59" s="65">
        <v>850</v>
      </c>
      <c r="J59" s="76"/>
      <c r="K59" s="10">
        <f>K60+K62+K64</f>
        <v>38</v>
      </c>
      <c r="L59" s="10">
        <f>L60+L62+L64</f>
        <v>0</v>
      </c>
      <c r="M59" s="10">
        <f t="shared" si="0"/>
        <v>0</v>
      </c>
    </row>
    <row r="60" spans="1:13" ht="24" hidden="1">
      <c r="A60" s="75" t="s">
        <v>58</v>
      </c>
      <c r="B60" s="79">
        <f t="shared" si="1"/>
        <v>935</v>
      </c>
      <c r="C60" s="76" t="s">
        <v>29</v>
      </c>
      <c r="D60" s="76" t="s">
        <v>100</v>
      </c>
      <c r="E60" s="76">
        <v>65</v>
      </c>
      <c r="F60" s="76">
        <v>2</v>
      </c>
      <c r="G60" s="76" t="s">
        <v>109</v>
      </c>
      <c r="H60" s="76" t="s">
        <v>112</v>
      </c>
      <c r="I60" s="76" t="s">
        <v>123</v>
      </c>
      <c r="J60" s="76"/>
      <c r="K60" s="160">
        <f>K61</f>
        <v>38</v>
      </c>
      <c r="L60" s="160">
        <f>L61</f>
        <v>0</v>
      </c>
      <c r="M60" s="160">
        <f t="shared" si="0"/>
        <v>0</v>
      </c>
    </row>
    <row r="61" spans="1:13" hidden="1">
      <c r="A61" s="80" t="s">
        <v>59</v>
      </c>
      <c r="B61" s="81">
        <f t="shared" si="1"/>
        <v>935</v>
      </c>
      <c r="C61" s="82" t="s">
        <v>29</v>
      </c>
      <c r="D61" s="82" t="s">
        <v>100</v>
      </c>
      <c r="E61" s="82">
        <v>65</v>
      </c>
      <c r="F61" s="82">
        <v>2</v>
      </c>
      <c r="G61" s="82" t="s">
        <v>109</v>
      </c>
      <c r="H61" s="82" t="s">
        <v>112</v>
      </c>
      <c r="I61" s="82" t="s">
        <v>123</v>
      </c>
      <c r="J61" s="82">
        <v>291</v>
      </c>
      <c r="K61" s="161">
        <v>38</v>
      </c>
      <c r="L61" s="161"/>
      <c r="M61" s="161">
        <f t="shared" si="0"/>
        <v>0</v>
      </c>
    </row>
    <row r="62" spans="1:13" hidden="1">
      <c r="A62" s="75" t="s">
        <v>60</v>
      </c>
      <c r="B62" s="79">
        <f t="shared" si="1"/>
        <v>935</v>
      </c>
      <c r="C62" s="76" t="s">
        <v>29</v>
      </c>
      <c r="D62" s="76" t="s">
        <v>100</v>
      </c>
      <c r="E62" s="76">
        <v>65</v>
      </c>
      <c r="F62" s="76">
        <v>2</v>
      </c>
      <c r="G62" s="76" t="s">
        <v>109</v>
      </c>
      <c r="H62" s="76" t="s">
        <v>112</v>
      </c>
      <c r="I62" s="76">
        <v>852</v>
      </c>
      <c r="J62" s="76"/>
      <c r="K62" s="160">
        <f>K63</f>
        <v>0</v>
      </c>
      <c r="L62" s="160">
        <f>L63</f>
        <v>0</v>
      </c>
      <c r="M62" s="160" t="e">
        <f t="shared" si="0"/>
        <v>#DIV/0!</v>
      </c>
    </row>
    <row r="63" spans="1:13" hidden="1">
      <c r="A63" s="81" t="s">
        <v>59</v>
      </c>
      <c r="B63" s="81">
        <f t="shared" si="1"/>
        <v>935</v>
      </c>
      <c r="C63" s="82" t="s">
        <v>29</v>
      </c>
      <c r="D63" s="82" t="s">
        <v>100</v>
      </c>
      <c r="E63" s="82">
        <v>65</v>
      </c>
      <c r="F63" s="82">
        <v>2</v>
      </c>
      <c r="G63" s="82" t="s">
        <v>109</v>
      </c>
      <c r="H63" s="82" t="s">
        <v>112</v>
      </c>
      <c r="I63" s="82">
        <v>852</v>
      </c>
      <c r="J63" s="82">
        <v>291</v>
      </c>
      <c r="K63" s="161"/>
      <c r="L63" s="161"/>
      <c r="M63" s="161" t="e">
        <f t="shared" si="0"/>
        <v>#DIV/0!</v>
      </c>
    </row>
    <row r="64" spans="1:13" hidden="1">
      <c r="A64" s="79" t="s">
        <v>61</v>
      </c>
      <c r="B64" s="79">
        <f t="shared" si="1"/>
        <v>935</v>
      </c>
      <c r="C64" s="76" t="s">
        <v>29</v>
      </c>
      <c r="D64" s="76" t="s">
        <v>100</v>
      </c>
      <c r="E64" s="76">
        <v>65</v>
      </c>
      <c r="F64" s="76">
        <v>2</v>
      </c>
      <c r="G64" s="76" t="s">
        <v>109</v>
      </c>
      <c r="H64" s="76" t="s">
        <v>112</v>
      </c>
      <c r="I64" s="76">
        <v>853</v>
      </c>
      <c r="J64" s="76"/>
      <c r="K64" s="160">
        <f>K65</f>
        <v>0</v>
      </c>
      <c r="L64" s="160">
        <f>L65</f>
        <v>0</v>
      </c>
      <c r="M64" s="160" t="e">
        <f t="shared" si="0"/>
        <v>#DIV/0!</v>
      </c>
    </row>
    <row r="65" spans="1:13" hidden="1">
      <c r="A65" s="80" t="s">
        <v>54</v>
      </c>
      <c r="B65" s="81">
        <f t="shared" si="1"/>
        <v>935</v>
      </c>
      <c r="C65" s="82" t="s">
        <v>29</v>
      </c>
      <c r="D65" s="82" t="s">
        <v>100</v>
      </c>
      <c r="E65" s="82">
        <v>65</v>
      </c>
      <c r="F65" s="82">
        <v>2</v>
      </c>
      <c r="G65" s="82" t="s">
        <v>109</v>
      </c>
      <c r="H65" s="82" t="s">
        <v>112</v>
      </c>
      <c r="I65" s="82">
        <v>853</v>
      </c>
      <c r="J65" s="82" t="s">
        <v>269</v>
      </c>
      <c r="K65" s="161">
        <v>0</v>
      </c>
      <c r="L65" s="161">
        <v>0</v>
      </c>
      <c r="M65" s="161" t="e">
        <f t="shared" si="0"/>
        <v>#DIV/0!</v>
      </c>
    </row>
    <row r="66" spans="1:13" ht="60">
      <c r="A66" s="6" t="s">
        <v>40</v>
      </c>
      <c r="B66" s="9">
        <f t="shared" si="1"/>
        <v>935</v>
      </c>
      <c r="C66" s="65" t="s">
        <v>29</v>
      </c>
      <c r="D66" s="65" t="s">
        <v>100</v>
      </c>
      <c r="E66" s="65">
        <v>65</v>
      </c>
      <c r="F66" s="65">
        <v>2</v>
      </c>
      <c r="G66" s="65" t="s">
        <v>109</v>
      </c>
      <c r="H66" s="65" t="s">
        <v>111</v>
      </c>
      <c r="I66" s="65"/>
      <c r="J66" s="76"/>
      <c r="K66" s="10">
        <f>K67+K73</f>
        <v>103</v>
      </c>
      <c r="L66" s="10">
        <f>L67+L73</f>
        <v>0</v>
      </c>
      <c r="M66" s="10">
        <f t="shared" si="0"/>
        <v>0</v>
      </c>
    </row>
    <row r="67" spans="1:13" ht="72">
      <c r="A67" s="6" t="s">
        <v>34</v>
      </c>
      <c r="B67" s="9">
        <f t="shared" si="1"/>
        <v>935</v>
      </c>
      <c r="C67" s="65" t="s">
        <v>29</v>
      </c>
      <c r="D67" s="65" t="s">
        <v>100</v>
      </c>
      <c r="E67" s="65">
        <v>65</v>
      </c>
      <c r="F67" s="65">
        <v>2</v>
      </c>
      <c r="G67" s="65" t="s">
        <v>109</v>
      </c>
      <c r="H67" s="65" t="s">
        <v>111</v>
      </c>
      <c r="I67" s="65" t="s">
        <v>120</v>
      </c>
      <c r="J67" s="76"/>
      <c r="K67" s="10">
        <f>K68</f>
        <v>103</v>
      </c>
      <c r="L67" s="10">
        <f>L68</f>
        <v>0</v>
      </c>
      <c r="M67" s="10">
        <f t="shared" si="0"/>
        <v>0</v>
      </c>
    </row>
    <row r="68" spans="1:13" ht="35.25" customHeight="1">
      <c r="A68" s="6" t="s">
        <v>35</v>
      </c>
      <c r="B68" s="9">
        <f t="shared" si="1"/>
        <v>935</v>
      </c>
      <c r="C68" s="65" t="s">
        <v>29</v>
      </c>
      <c r="D68" s="65" t="s">
        <v>100</v>
      </c>
      <c r="E68" s="65">
        <v>65</v>
      </c>
      <c r="F68" s="65">
        <v>2</v>
      </c>
      <c r="G68" s="65" t="s">
        <v>109</v>
      </c>
      <c r="H68" s="65" t="s">
        <v>111</v>
      </c>
      <c r="I68" s="65" t="s">
        <v>121</v>
      </c>
      <c r="J68" s="76"/>
      <c r="K68" s="10">
        <f>K69+K71</f>
        <v>103</v>
      </c>
      <c r="L68" s="10">
        <f>L69+L71</f>
        <v>0</v>
      </c>
      <c r="M68" s="10">
        <f t="shared" si="0"/>
        <v>0</v>
      </c>
    </row>
    <row r="69" spans="1:13" ht="24" hidden="1">
      <c r="A69" s="75" t="s">
        <v>36</v>
      </c>
      <c r="B69" s="79">
        <f t="shared" si="1"/>
        <v>935</v>
      </c>
      <c r="C69" s="76" t="s">
        <v>29</v>
      </c>
      <c r="D69" s="76" t="s">
        <v>100</v>
      </c>
      <c r="E69" s="76">
        <v>65</v>
      </c>
      <c r="F69" s="76">
        <v>2</v>
      </c>
      <c r="G69" s="76" t="s">
        <v>109</v>
      </c>
      <c r="H69" s="76" t="s">
        <v>111</v>
      </c>
      <c r="I69" s="76">
        <v>121</v>
      </c>
      <c r="J69" s="76"/>
      <c r="K69" s="160">
        <f>K70</f>
        <v>103</v>
      </c>
      <c r="L69" s="160">
        <f>L70</f>
        <v>0</v>
      </c>
      <c r="M69" s="160">
        <f t="shared" si="0"/>
        <v>0</v>
      </c>
    </row>
    <row r="70" spans="1:13" hidden="1">
      <c r="A70" s="80" t="s">
        <v>37</v>
      </c>
      <c r="B70" s="81">
        <f t="shared" si="1"/>
        <v>935</v>
      </c>
      <c r="C70" s="82" t="s">
        <v>29</v>
      </c>
      <c r="D70" s="82" t="s">
        <v>100</v>
      </c>
      <c r="E70" s="82">
        <v>65</v>
      </c>
      <c r="F70" s="82">
        <v>2</v>
      </c>
      <c r="G70" s="82" t="s">
        <v>109</v>
      </c>
      <c r="H70" s="82" t="s">
        <v>111</v>
      </c>
      <c r="I70" s="82">
        <v>121</v>
      </c>
      <c r="J70" s="82" t="s">
        <v>130</v>
      </c>
      <c r="K70" s="161">
        <v>103</v>
      </c>
      <c r="L70" s="161">
        <v>0</v>
      </c>
      <c r="M70" s="161">
        <f t="shared" si="0"/>
        <v>0</v>
      </c>
    </row>
    <row r="71" spans="1:13" ht="60" hidden="1">
      <c r="A71" s="79" t="s">
        <v>38</v>
      </c>
      <c r="B71" s="79">
        <f t="shared" si="1"/>
        <v>935</v>
      </c>
      <c r="C71" s="76" t="s">
        <v>29</v>
      </c>
      <c r="D71" s="76" t="s">
        <v>100</v>
      </c>
      <c r="E71" s="76">
        <v>65</v>
      </c>
      <c r="F71" s="76">
        <v>2</v>
      </c>
      <c r="G71" s="76" t="s">
        <v>109</v>
      </c>
      <c r="H71" s="76" t="s">
        <v>111</v>
      </c>
      <c r="I71" s="76" t="s">
        <v>122</v>
      </c>
      <c r="J71" s="76"/>
      <c r="K71" s="160">
        <f>K72</f>
        <v>0</v>
      </c>
      <c r="L71" s="160">
        <f>L72</f>
        <v>0</v>
      </c>
      <c r="M71" s="160" t="e">
        <f t="shared" si="0"/>
        <v>#DIV/0!</v>
      </c>
    </row>
    <row r="72" spans="1:13" hidden="1">
      <c r="A72" s="80" t="s">
        <v>39</v>
      </c>
      <c r="B72" s="81">
        <f t="shared" si="1"/>
        <v>935</v>
      </c>
      <c r="C72" s="82" t="s">
        <v>29</v>
      </c>
      <c r="D72" s="82" t="s">
        <v>100</v>
      </c>
      <c r="E72" s="82">
        <v>65</v>
      </c>
      <c r="F72" s="82">
        <v>2</v>
      </c>
      <c r="G72" s="82" t="s">
        <v>109</v>
      </c>
      <c r="H72" s="82" t="s">
        <v>111</v>
      </c>
      <c r="I72" s="82" t="s">
        <v>122</v>
      </c>
      <c r="J72" s="82" t="s">
        <v>131</v>
      </c>
      <c r="K72" s="161">
        <v>0</v>
      </c>
      <c r="L72" s="161">
        <v>0</v>
      </c>
      <c r="M72" s="161" t="e">
        <f t="shared" si="0"/>
        <v>#DIV/0!</v>
      </c>
    </row>
    <row r="73" spans="1:13" ht="36" hidden="1">
      <c r="A73" s="6" t="s">
        <v>62</v>
      </c>
      <c r="B73" s="9">
        <f t="shared" si="1"/>
        <v>935</v>
      </c>
      <c r="C73" s="65" t="s">
        <v>29</v>
      </c>
      <c r="D73" s="65" t="s">
        <v>100</v>
      </c>
      <c r="E73" s="65">
        <v>65</v>
      </c>
      <c r="F73" s="65">
        <v>2</v>
      </c>
      <c r="G73" s="65" t="s">
        <v>109</v>
      </c>
      <c r="H73" s="65" t="s">
        <v>111</v>
      </c>
      <c r="I73" s="65">
        <v>200</v>
      </c>
      <c r="J73" s="76"/>
      <c r="K73" s="10">
        <f t="shared" ref="K73:L75" si="3">K74</f>
        <v>0</v>
      </c>
      <c r="L73" s="10">
        <f t="shared" si="3"/>
        <v>0</v>
      </c>
      <c r="M73" s="10" t="e">
        <f t="shared" si="0"/>
        <v>#DIV/0!</v>
      </c>
    </row>
    <row r="74" spans="1:13" ht="36" hidden="1">
      <c r="A74" s="6" t="s">
        <v>47</v>
      </c>
      <c r="B74" s="9">
        <f t="shared" si="1"/>
        <v>935</v>
      </c>
      <c r="C74" s="65" t="s">
        <v>29</v>
      </c>
      <c r="D74" s="65" t="s">
        <v>100</v>
      </c>
      <c r="E74" s="65">
        <v>65</v>
      </c>
      <c r="F74" s="65">
        <v>2</v>
      </c>
      <c r="G74" s="65" t="s">
        <v>109</v>
      </c>
      <c r="H74" s="65" t="s">
        <v>111</v>
      </c>
      <c r="I74" s="65">
        <v>240</v>
      </c>
      <c r="J74" s="76"/>
      <c r="K74" s="10">
        <f t="shared" si="3"/>
        <v>0</v>
      </c>
      <c r="L74" s="10">
        <f t="shared" si="3"/>
        <v>0</v>
      </c>
      <c r="M74" s="10" t="e">
        <f t="shared" si="0"/>
        <v>#DIV/0!</v>
      </c>
    </row>
    <row r="75" spans="1:13" hidden="1">
      <c r="A75" s="75" t="s">
        <v>48</v>
      </c>
      <c r="B75" s="79">
        <f t="shared" si="1"/>
        <v>935</v>
      </c>
      <c r="C75" s="76" t="s">
        <v>29</v>
      </c>
      <c r="D75" s="76" t="s">
        <v>100</v>
      </c>
      <c r="E75" s="76">
        <v>65</v>
      </c>
      <c r="F75" s="76">
        <v>2</v>
      </c>
      <c r="G75" s="76" t="s">
        <v>109</v>
      </c>
      <c r="H75" s="76" t="s">
        <v>111</v>
      </c>
      <c r="I75" s="76" t="s">
        <v>127</v>
      </c>
      <c r="J75" s="76"/>
      <c r="K75" s="160">
        <f t="shared" si="3"/>
        <v>0</v>
      </c>
      <c r="L75" s="160">
        <f t="shared" si="3"/>
        <v>0</v>
      </c>
      <c r="M75" s="160" t="e">
        <f t="shared" si="0"/>
        <v>#DIV/0!</v>
      </c>
    </row>
    <row r="76" spans="1:13" hidden="1">
      <c r="A76" s="80" t="s">
        <v>53</v>
      </c>
      <c r="B76" s="81">
        <f t="shared" si="1"/>
        <v>935</v>
      </c>
      <c r="C76" s="82" t="s">
        <v>29</v>
      </c>
      <c r="D76" s="82" t="s">
        <v>100</v>
      </c>
      <c r="E76" s="82">
        <v>65</v>
      </c>
      <c r="F76" s="82">
        <v>2</v>
      </c>
      <c r="G76" s="82" t="s">
        <v>109</v>
      </c>
      <c r="H76" s="82" t="s">
        <v>111</v>
      </c>
      <c r="I76" s="82" t="s">
        <v>127</v>
      </c>
      <c r="J76" s="82" t="s">
        <v>132</v>
      </c>
      <c r="K76" s="161">
        <v>0</v>
      </c>
      <c r="L76" s="161">
        <v>0</v>
      </c>
      <c r="M76" s="161" t="e">
        <f t="shared" ref="M76:M163" si="4">L76/K76*100</f>
        <v>#DIV/0!</v>
      </c>
    </row>
    <row r="77" spans="1:13" ht="108">
      <c r="A77" s="6" t="s">
        <v>63</v>
      </c>
      <c r="B77" s="9">
        <f t="shared" si="1"/>
        <v>935</v>
      </c>
      <c r="C77" s="65" t="s">
        <v>29</v>
      </c>
      <c r="D77" s="65" t="s">
        <v>100</v>
      </c>
      <c r="E77" s="65">
        <v>65</v>
      </c>
      <c r="F77" s="65">
        <v>2</v>
      </c>
      <c r="G77" s="65" t="s">
        <v>109</v>
      </c>
      <c r="H77" s="65" t="s">
        <v>113</v>
      </c>
      <c r="I77" s="65"/>
      <c r="J77" s="76"/>
      <c r="K77" s="10">
        <f t="shared" ref="K77:L80" si="5">K78</f>
        <v>0.6</v>
      </c>
      <c r="L77" s="10">
        <f t="shared" si="5"/>
        <v>0</v>
      </c>
      <c r="M77" s="10">
        <f t="shared" si="4"/>
        <v>0</v>
      </c>
    </row>
    <row r="78" spans="1:13" ht="24">
      <c r="A78" s="6" t="s">
        <v>46</v>
      </c>
      <c r="B78" s="9">
        <f t="shared" si="1"/>
        <v>935</v>
      </c>
      <c r="C78" s="65" t="s">
        <v>29</v>
      </c>
      <c r="D78" s="65" t="s">
        <v>100</v>
      </c>
      <c r="E78" s="65">
        <v>65</v>
      </c>
      <c r="F78" s="65">
        <v>2</v>
      </c>
      <c r="G78" s="65" t="s">
        <v>109</v>
      </c>
      <c r="H78" s="65" t="s">
        <v>113</v>
      </c>
      <c r="I78" s="65">
        <v>200</v>
      </c>
      <c r="J78" s="76"/>
      <c r="K78" s="10">
        <f t="shared" si="5"/>
        <v>0.6</v>
      </c>
      <c r="L78" s="10">
        <f t="shared" si="5"/>
        <v>0</v>
      </c>
      <c r="M78" s="10">
        <f t="shared" si="4"/>
        <v>0</v>
      </c>
    </row>
    <row r="79" spans="1:13" ht="33" customHeight="1">
      <c r="A79" s="6" t="s">
        <v>47</v>
      </c>
      <c r="B79" s="9">
        <f t="shared" ref="B79:B196" si="6">$B$9</f>
        <v>935</v>
      </c>
      <c r="C79" s="65" t="s">
        <v>29</v>
      </c>
      <c r="D79" s="65" t="s">
        <v>100</v>
      </c>
      <c r="E79" s="65">
        <v>65</v>
      </c>
      <c r="F79" s="65">
        <v>2</v>
      </c>
      <c r="G79" s="65" t="s">
        <v>109</v>
      </c>
      <c r="H79" s="65" t="s">
        <v>113</v>
      </c>
      <c r="I79" s="65">
        <v>240</v>
      </c>
      <c r="J79" s="76"/>
      <c r="K79" s="10">
        <f t="shared" si="5"/>
        <v>0.6</v>
      </c>
      <c r="L79" s="10">
        <f t="shared" si="5"/>
        <v>0</v>
      </c>
      <c r="M79" s="10">
        <f t="shared" si="4"/>
        <v>0</v>
      </c>
    </row>
    <row r="80" spans="1:13" ht="17.25" hidden="1" customHeight="1">
      <c r="A80" s="75" t="s">
        <v>48</v>
      </c>
      <c r="B80" s="79">
        <f t="shared" si="6"/>
        <v>935</v>
      </c>
      <c r="C80" s="76" t="s">
        <v>29</v>
      </c>
      <c r="D80" s="76" t="s">
        <v>100</v>
      </c>
      <c r="E80" s="76">
        <v>65</v>
      </c>
      <c r="F80" s="76">
        <v>2</v>
      </c>
      <c r="G80" s="76" t="s">
        <v>109</v>
      </c>
      <c r="H80" s="76" t="s">
        <v>113</v>
      </c>
      <c r="I80" s="76">
        <v>244</v>
      </c>
      <c r="J80" s="76"/>
      <c r="K80" s="160">
        <f t="shared" si="5"/>
        <v>0.6</v>
      </c>
      <c r="L80" s="160">
        <f t="shared" si="5"/>
        <v>0</v>
      </c>
      <c r="M80" s="160">
        <f t="shared" si="4"/>
        <v>0</v>
      </c>
    </row>
    <row r="81" spans="1:13" ht="24" hidden="1">
      <c r="A81" s="80" t="s">
        <v>231</v>
      </c>
      <c r="B81" s="81">
        <f t="shared" si="6"/>
        <v>935</v>
      </c>
      <c r="C81" s="82" t="s">
        <v>29</v>
      </c>
      <c r="D81" s="82" t="s">
        <v>100</v>
      </c>
      <c r="E81" s="82">
        <v>65</v>
      </c>
      <c r="F81" s="82">
        <v>2</v>
      </c>
      <c r="G81" s="82" t="s">
        <v>109</v>
      </c>
      <c r="H81" s="82" t="s">
        <v>113</v>
      </c>
      <c r="I81" s="82">
        <v>244</v>
      </c>
      <c r="J81" s="82" t="s">
        <v>230</v>
      </c>
      <c r="K81" s="161">
        <v>0.6</v>
      </c>
      <c r="L81" s="161">
        <v>0</v>
      </c>
      <c r="M81" s="161">
        <f t="shared" si="4"/>
        <v>0</v>
      </c>
    </row>
    <row r="82" spans="1:13">
      <c r="A82" s="99" t="s">
        <v>64</v>
      </c>
      <c r="B82" s="100">
        <f t="shared" si="6"/>
        <v>935</v>
      </c>
      <c r="C82" s="101" t="s">
        <v>29</v>
      </c>
      <c r="D82" s="101" t="s">
        <v>18</v>
      </c>
      <c r="E82" s="101"/>
      <c r="F82" s="101"/>
      <c r="G82" s="101"/>
      <c r="H82" s="101"/>
      <c r="I82" s="101" t="s">
        <v>0</v>
      </c>
      <c r="J82" s="102"/>
      <c r="K82" s="106">
        <f t="shared" ref="K82:K87" si="7">K83</f>
        <v>1</v>
      </c>
      <c r="L82" s="106">
        <f t="shared" ref="L82:L87" si="8">L83</f>
        <v>0</v>
      </c>
      <c r="M82" s="106">
        <f t="shared" si="4"/>
        <v>0</v>
      </c>
    </row>
    <row r="83" spans="1:13" ht="27" customHeight="1">
      <c r="A83" s="6" t="s">
        <v>65</v>
      </c>
      <c r="B83" s="9">
        <f t="shared" si="6"/>
        <v>935</v>
      </c>
      <c r="C83" s="65" t="s">
        <v>29</v>
      </c>
      <c r="D83" s="65" t="s">
        <v>18</v>
      </c>
      <c r="E83" s="65">
        <v>89</v>
      </c>
      <c r="F83" s="65">
        <v>0</v>
      </c>
      <c r="G83" s="65"/>
      <c r="H83" s="65"/>
      <c r="I83" s="65" t="s">
        <v>0</v>
      </c>
      <c r="J83" s="76"/>
      <c r="K83" s="10">
        <f t="shared" si="7"/>
        <v>1</v>
      </c>
      <c r="L83" s="10">
        <f t="shared" si="8"/>
        <v>0</v>
      </c>
      <c r="M83" s="10">
        <f t="shared" si="4"/>
        <v>0</v>
      </c>
    </row>
    <row r="84" spans="1:13" ht="38.25" customHeight="1">
      <c r="A84" s="6" t="s">
        <v>66</v>
      </c>
      <c r="B84" s="9">
        <f t="shared" si="6"/>
        <v>935</v>
      </c>
      <c r="C84" s="65" t="s">
        <v>29</v>
      </c>
      <c r="D84" s="65" t="s">
        <v>18</v>
      </c>
      <c r="E84" s="65">
        <v>89</v>
      </c>
      <c r="F84" s="65">
        <v>1</v>
      </c>
      <c r="G84" s="65"/>
      <c r="H84" s="65"/>
      <c r="I84" s="65" t="s">
        <v>0</v>
      </c>
      <c r="J84" s="76"/>
      <c r="K84" s="10">
        <f t="shared" si="7"/>
        <v>1</v>
      </c>
      <c r="L84" s="10">
        <f t="shared" si="8"/>
        <v>0</v>
      </c>
      <c r="M84" s="10">
        <f t="shared" si="4"/>
        <v>0</v>
      </c>
    </row>
    <row r="85" spans="1:13" ht="24">
      <c r="A85" s="6" t="s">
        <v>239</v>
      </c>
      <c r="B85" s="9">
        <f t="shared" si="6"/>
        <v>935</v>
      </c>
      <c r="C85" s="65" t="s">
        <v>29</v>
      </c>
      <c r="D85" s="65" t="s">
        <v>18</v>
      </c>
      <c r="E85" s="65">
        <v>89</v>
      </c>
      <c r="F85" s="65">
        <v>1</v>
      </c>
      <c r="G85" s="65" t="s">
        <v>109</v>
      </c>
      <c r="H85" s="65" t="s">
        <v>114</v>
      </c>
      <c r="I85" s="65" t="s">
        <v>0</v>
      </c>
      <c r="J85" s="76"/>
      <c r="K85" s="10">
        <f t="shared" si="7"/>
        <v>1</v>
      </c>
      <c r="L85" s="10">
        <f t="shared" si="8"/>
        <v>0</v>
      </c>
      <c r="M85" s="10">
        <f t="shared" si="4"/>
        <v>0</v>
      </c>
    </row>
    <row r="86" spans="1:13" ht="11.25" customHeight="1">
      <c r="A86" s="6" t="s">
        <v>56</v>
      </c>
      <c r="B86" s="9">
        <f t="shared" si="6"/>
        <v>935</v>
      </c>
      <c r="C86" s="65" t="s">
        <v>29</v>
      </c>
      <c r="D86" s="65" t="s">
        <v>18</v>
      </c>
      <c r="E86" s="65">
        <v>89</v>
      </c>
      <c r="F86" s="65">
        <v>1</v>
      </c>
      <c r="G86" s="65" t="s">
        <v>109</v>
      </c>
      <c r="H86" s="65" t="s">
        <v>114</v>
      </c>
      <c r="I86" s="65" t="s">
        <v>124</v>
      </c>
      <c r="J86" s="76"/>
      <c r="K86" s="10">
        <f t="shared" si="7"/>
        <v>1</v>
      </c>
      <c r="L86" s="10">
        <f t="shared" si="8"/>
        <v>0</v>
      </c>
      <c r="M86" s="10">
        <f t="shared" si="4"/>
        <v>0</v>
      </c>
    </row>
    <row r="87" spans="1:13" hidden="1">
      <c r="A87" s="75" t="s">
        <v>67</v>
      </c>
      <c r="B87" s="79">
        <f t="shared" si="6"/>
        <v>935</v>
      </c>
      <c r="C87" s="76" t="s">
        <v>29</v>
      </c>
      <c r="D87" s="76" t="s">
        <v>18</v>
      </c>
      <c r="E87" s="76">
        <v>89</v>
      </c>
      <c r="F87" s="76">
        <v>1</v>
      </c>
      <c r="G87" s="76" t="s">
        <v>109</v>
      </c>
      <c r="H87" s="76" t="s">
        <v>114</v>
      </c>
      <c r="I87" s="76">
        <v>870</v>
      </c>
      <c r="J87" s="76"/>
      <c r="K87" s="160">
        <f t="shared" si="7"/>
        <v>1</v>
      </c>
      <c r="L87" s="160">
        <f t="shared" si="8"/>
        <v>0</v>
      </c>
      <c r="M87" s="160">
        <f t="shared" si="4"/>
        <v>0</v>
      </c>
    </row>
    <row r="88" spans="1:13" hidden="1">
      <c r="A88" s="80" t="s">
        <v>68</v>
      </c>
      <c r="B88" s="81">
        <f t="shared" si="6"/>
        <v>935</v>
      </c>
      <c r="C88" s="82" t="s">
        <v>29</v>
      </c>
      <c r="D88" s="82" t="s">
        <v>18</v>
      </c>
      <c r="E88" s="82">
        <v>89</v>
      </c>
      <c r="F88" s="82">
        <v>1</v>
      </c>
      <c r="G88" s="82" t="s">
        <v>109</v>
      </c>
      <c r="H88" s="82" t="s">
        <v>114</v>
      </c>
      <c r="I88" s="82">
        <v>870</v>
      </c>
      <c r="J88" s="82" t="s">
        <v>125</v>
      </c>
      <c r="K88" s="161">
        <v>1</v>
      </c>
      <c r="L88" s="161"/>
      <c r="M88" s="161">
        <f t="shared" si="4"/>
        <v>0</v>
      </c>
    </row>
    <row r="89" spans="1:13">
      <c r="A89" s="100" t="s">
        <v>69</v>
      </c>
      <c r="B89" s="100">
        <f t="shared" si="6"/>
        <v>935</v>
      </c>
      <c r="C89" s="101" t="s">
        <v>29</v>
      </c>
      <c r="D89" s="101" t="s">
        <v>101</v>
      </c>
      <c r="E89" s="101"/>
      <c r="F89" s="101"/>
      <c r="G89" s="101"/>
      <c r="H89" s="101"/>
      <c r="I89" s="101"/>
      <c r="J89" s="102"/>
      <c r="K89" s="106">
        <f t="shared" ref="K89:K95" si="9">K90</f>
        <v>1</v>
      </c>
      <c r="L89" s="106">
        <f t="shared" ref="L89:L95" si="10">L90</f>
        <v>0</v>
      </c>
      <c r="M89" s="106">
        <f t="shared" si="4"/>
        <v>0</v>
      </c>
    </row>
    <row r="90" spans="1:13" ht="72">
      <c r="A90" s="9" t="s">
        <v>301</v>
      </c>
      <c r="B90" s="9">
        <f t="shared" si="6"/>
        <v>935</v>
      </c>
      <c r="C90" s="65" t="s">
        <v>29</v>
      </c>
      <c r="D90" s="65" t="s">
        <v>101</v>
      </c>
      <c r="E90" s="65" t="s">
        <v>29</v>
      </c>
      <c r="F90" s="65" t="s">
        <v>108</v>
      </c>
      <c r="G90" s="65"/>
      <c r="H90" s="65"/>
      <c r="I90" s="65"/>
      <c r="J90" s="76"/>
      <c r="K90" s="10">
        <f t="shared" si="9"/>
        <v>1</v>
      </c>
      <c r="L90" s="10">
        <f t="shared" si="10"/>
        <v>0</v>
      </c>
      <c r="M90" s="10">
        <f t="shared" si="4"/>
        <v>0</v>
      </c>
    </row>
    <row r="91" spans="1:13" ht="36">
      <c r="A91" s="6" t="s">
        <v>70</v>
      </c>
      <c r="B91" s="9">
        <f t="shared" si="6"/>
        <v>935</v>
      </c>
      <c r="C91" s="65" t="s">
        <v>29</v>
      </c>
      <c r="D91" s="65" t="s">
        <v>101</v>
      </c>
      <c r="E91" s="65" t="s">
        <v>29</v>
      </c>
      <c r="F91" s="65" t="s">
        <v>108</v>
      </c>
      <c r="G91" s="65" t="s">
        <v>29</v>
      </c>
      <c r="H91" s="65"/>
      <c r="I91" s="65"/>
      <c r="J91" s="76"/>
      <c r="K91" s="10">
        <f t="shared" si="9"/>
        <v>1</v>
      </c>
      <c r="L91" s="10">
        <f t="shared" si="10"/>
        <v>0</v>
      </c>
      <c r="M91" s="10">
        <f t="shared" si="4"/>
        <v>0</v>
      </c>
    </row>
    <row r="92" spans="1:13" ht="24">
      <c r="A92" s="6" t="s">
        <v>71</v>
      </c>
      <c r="B92" s="9">
        <f t="shared" si="6"/>
        <v>935</v>
      </c>
      <c r="C92" s="65" t="s">
        <v>29</v>
      </c>
      <c r="D92" s="65" t="s">
        <v>101</v>
      </c>
      <c r="E92" s="65" t="s">
        <v>29</v>
      </c>
      <c r="F92" s="65" t="s">
        <v>108</v>
      </c>
      <c r="G92" s="65" t="s">
        <v>29</v>
      </c>
      <c r="H92" s="65" t="s">
        <v>115</v>
      </c>
      <c r="I92" s="65"/>
      <c r="J92" s="76"/>
      <c r="K92" s="10">
        <f t="shared" si="9"/>
        <v>1</v>
      </c>
      <c r="L92" s="10">
        <f t="shared" si="10"/>
        <v>0</v>
      </c>
      <c r="M92" s="10">
        <f t="shared" si="4"/>
        <v>0</v>
      </c>
    </row>
    <row r="93" spans="1:13" ht="24">
      <c r="A93" s="6" t="s">
        <v>46</v>
      </c>
      <c r="B93" s="9">
        <f t="shared" si="6"/>
        <v>935</v>
      </c>
      <c r="C93" s="65" t="s">
        <v>29</v>
      </c>
      <c r="D93" s="65" t="s">
        <v>101</v>
      </c>
      <c r="E93" s="65" t="s">
        <v>29</v>
      </c>
      <c r="F93" s="65" t="s">
        <v>108</v>
      </c>
      <c r="G93" s="65" t="s">
        <v>29</v>
      </c>
      <c r="H93" s="65" t="s">
        <v>115</v>
      </c>
      <c r="I93" s="65" t="s">
        <v>125</v>
      </c>
      <c r="J93" s="76"/>
      <c r="K93" s="10">
        <f t="shared" si="9"/>
        <v>1</v>
      </c>
      <c r="L93" s="10">
        <f t="shared" si="10"/>
        <v>0</v>
      </c>
      <c r="M93" s="10">
        <f t="shared" si="4"/>
        <v>0</v>
      </c>
    </row>
    <row r="94" spans="1:13" ht="34.5" customHeight="1">
      <c r="A94" s="6" t="s">
        <v>47</v>
      </c>
      <c r="B94" s="9">
        <f t="shared" si="6"/>
        <v>935</v>
      </c>
      <c r="C94" s="65" t="s">
        <v>29</v>
      </c>
      <c r="D94" s="65" t="s">
        <v>101</v>
      </c>
      <c r="E94" s="65" t="s">
        <v>29</v>
      </c>
      <c r="F94" s="65" t="s">
        <v>108</v>
      </c>
      <c r="G94" s="65" t="s">
        <v>29</v>
      </c>
      <c r="H94" s="65" t="s">
        <v>115</v>
      </c>
      <c r="I94" s="65" t="s">
        <v>126</v>
      </c>
      <c r="J94" s="76"/>
      <c r="K94" s="10">
        <f t="shared" si="9"/>
        <v>1</v>
      </c>
      <c r="L94" s="10">
        <f t="shared" si="10"/>
        <v>0</v>
      </c>
      <c r="M94" s="10">
        <f t="shared" si="4"/>
        <v>0</v>
      </c>
    </row>
    <row r="95" spans="1:13" hidden="1">
      <c r="A95" s="75" t="s">
        <v>48</v>
      </c>
      <c r="B95" s="79">
        <f t="shared" si="6"/>
        <v>935</v>
      </c>
      <c r="C95" s="76" t="s">
        <v>29</v>
      </c>
      <c r="D95" s="76" t="s">
        <v>101</v>
      </c>
      <c r="E95" s="76" t="s">
        <v>29</v>
      </c>
      <c r="F95" s="76" t="s">
        <v>108</v>
      </c>
      <c r="G95" s="76" t="s">
        <v>29</v>
      </c>
      <c r="H95" s="76" t="s">
        <v>115</v>
      </c>
      <c r="I95" s="76">
        <v>244</v>
      </c>
      <c r="J95" s="76"/>
      <c r="K95" s="160">
        <f t="shared" si="9"/>
        <v>1</v>
      </c>
      <c r="L95" s="160">
        <f t="shared" si="10"/>
        <v>0</v>
      </c>
      <c r="M95" s="160">
        <f t="shared" si="4"/>
        <v>0</v>
      </c>
    </row>
    <row r="96" spans="1:13" hidden="1">
      <c r="A96" s="80" t="s">
        <v>72</v>
      </c>
      <c r="B96" s="81">
        <f t="shared" si="6"/>
        <v>935</v>
      </c>
      <c r="C96" s="82" t="s">
        <v>29</v>
      </c>
      <c r="D96" s="82">
        <v>13</v>
      </c>
      <c r="E96" s="82" t="s">
        <v>29</v>
      </c>
      <c r="F96" s="82">
        <v>0</v>
      </c>
      <c r="G96" s="82" t="s">
        <v>29</v>
      </c>
      <c r="H96" s="82" t="s">
        <v>115</v>
      </c>
      <c r="I96" s="82" t="s">
        <v>127</v>
      </c>
      <c r="J96" s="82" t="s">
        <v>133</v>
      </c>
      <c r="K96" s="161">
        <v>1</v>
      </c>
      <c r="L96" s="161"/>
      <c r="M96" s="161">
        <f t="shared" si="4"/>
        <v>0</v>
      </c>
    </row>
    <row r="97" spans="1:13">
      <c r="A97" s="99" t="s">
        <v>73</v>
      </c>
      <c r="B97" s="100">
        <f t="shared" si="6"/>
        <v>935</v>
      </c>
      <c r="C97" s="101" t="s">
        <v>30</v>
      </c>
      <c r="D97" s="101"/>
      <c r="E97" s="101"/>
      <c r="F97" s="101"/>
      <c r="G97" s="101"/>
      <c r="H97" s="101"/>
      <c r="I97" s="101"/>
      <c r="J97" s="102"/>
      <c r="K97" s="106">
        <f t="shared" ref="K97:L100" si="11">K98</f>
        <v>131.9</v>
      </c>
      <c r="L97" s="106">
        <f t="shared" si="11"/>
        <v>30.1</v>
      </c>
      <c r="M97" s="106">
        <f t="shared" si="4"/>
        <v>22.820318423047762</v>
      </c>
    </row>
    <row r="98" spans="1:13" ht="24">
      <c r="A98" s="99" t="s">
        <v>74</v>
      </c>
      <c r="B98" s="100">
        <f t="shared" si="6"/>
        <v>935</v>
      </c>
      <c r="C98" s="101" t="s">
        <v>30</v>
      </c>
      <c r="D98" s="101" t="s">
        <v>102</v>
      </c>
      <c r="E98" s="101"/>
      <c r="F98" s="101"/>
      <c r="G98" s="101"/>
      <c r="H98" s="101"/>
      <c r="I98" s="101"/>
      <c r="J98" s="102"/>
      <c r="K98" s="106">
        <f t="shared" si="11"/>
        <v>131.9</v>
      </c>
      <c r="L98" s="106">
        <f t="shared" si="11"/>
        <v>30.1</v>
      </c>
      <c r="M98" s="106">
        <f t="shared" si="4"/>
        <v>22.820318423047762</v>
      </c>
    </row>
    <row r="99" spans="1:13" ht="25.5" customHeight="1">
      <c r="A99" s="6" t="s">
        <v>65</v>
      </c>
      <c r="B99" s="9">
        <f t="shared" si="6"/>
        <v>935</v>
      </c>
      <c r="C99" s="65" t="s">
        <v>30</v>
      </c>
      <c r="D99" s="65" t="s">
        <v>102</v>
      </c>
      <c r="E99" s="65" t="s">
        <v>106</v>
      </c>
      <c r="F99" s="65" t="s">
        <v>108</v>
      </c>
      <c r="G99" s="65"/>
      <c r="H99" s="65"/>
      <c r="I99" s="65"/>
      <c r="J99" s="76"/>
      <c r="K99" s="10">
        <f t="shared" si="11"/>
        <v>131.9</v>
      </c>
      <c r="L99" s="10">
        <f t="shared" si="11"/>
        <v>30.1</v>
      </c>
      <c r="M99" s="10">
        <f t="shared" si="4"/>
        <v>22.820318423047762</v>
      </c>
    </row>
    <row r="100" spans="1:13" ht="38.25" customHeight="1">
      <c r="A100" s="6" t="s">
        <v>66</v>
      </c>
      <c r="B100" s="9">
        <f t="shared" si="6"/>
        <v>935</v>
      </c>
      <c r="C100" s="65" t="s">
        <v>30</v>
      </c>
      <c r="D100" s="65" t="s">
        <v>102</v>
      </c>
      <c r="E100" s="65" t="s">
        <v>106</v>
      </c>
      <c r="F100" s="65" t="s">
        <v>8</v>
      </c>
      <c r="G100" s="65"/>
      <c r="H100" s="65"/>
      <c r="I100" s="65"/>
      <c r="J100" s="76"/>
      <c r="K100" s="10">
        <f t="shared" si="11"/>
        <v>131.9</v>
      </c>
      <c r="L100" s="10">
        <f t="shared" si="11"/>
        <v>30.1</v>
      </c>
      <c r="M100" s="10">
        <f t="shared" si="4"/>
        <v>22.820318423047762</v>
      </c>
    </row>
    <row r="101" spans="1:13" ht="60">
      <c r="A101" s="6" t="s">
        <v>136</v>
      </c>
      <c r="B101" s="9">
        <f t="shared" si="6"/>
        <v>935</v>
      </c>
      <c r="C101" s="65" t="s">
        <v>30</v>
      </c>
      <c r="D101" s="65" t="s">
        <v>102</v>
      </c>
      <c r="E101" s="65" t="s">
        <v>106</v>
      </c>
      <c r="F101" s="65" t="s">
        <v>8</v>
      </c>
      <c r="G101" s="65" t="s">
        <v>109</v>
      </c>
      <c r="H101" s="65" t="s">
        <v>116</v>
      </c>
      <c r="I101" s="65"/>
      <c r="J101" s="76"/>
      <c r="K101" s="10">
        <f>K102+K108</f>
        <v>131.9</v>
      </c>
      <c r="L101" s="10">
        <f>L102+L108</f>
        <v>30.1</v>
      </c>
      <c r="M101" s="10">
        <f t="shared" si="4"/>
        <v>22.820318423047762</v>
      </c>
    </row>
    <row r="102" spans="1:13" ht="72">
      <c r="A102" s="6" t="s">
        <v>34</v>
      </c>
      <c r="B102" s="9">
        <f t="shared" si="6"/>
        <v>935</v>
      </c>
      <c r="C102" s="65" t="s">
        <v>30</v>
      </c>
      <c r="D102" s="65" t="s">
        <v>102</v>
      </c>
      <c r="E102" s="65" t="s">
        <v>106</v>
      </c>
      <c r="F102" s="65" t="s">
        <v>8</v>
      </c>
      <c r="G102" s="65" t="s">
        <v>109</v>
      </c>
      <c r="H102" s="65" t="s">
        <v>116</v>
      </c>
      <c r="I102" s="65">
        <v>100</v>
      </c>
      <c r="J102" s="76"/>
      <c r="K102" s="10">
        <f>K103</f>
        <v>127.5</v>
      </c>
      <c r="L102" s="10">
        <f>L103</f>
        <v>30.1</v>
      </c>
      <c r="M102" s="10">
        <f t="shared" si="4"/>
        <v>23.607843137254903</v>
      </c>
    </row>
    <row r="103" spans="1:13" ht="34.5" customHeight="1">
      <c r="A103" s="6" t="s">
        <v>35</v>
      </c>
      <c r="B103" s="9">
        <f t="shared" si="6"/>
        <v>935</v>
      </c>
      <c r="C103" s="65" t="s">
        <v>30</v>
      </c>
      <c r="D103" s="65" t="s">
        <v>102</v>
      </c>
      <c r="E103" s="65" t="s">
        <v>106</v>
      </c>
      <c r="F103" s="65" t="s">
        <v>8</v>
      </c>
      <c r="G103" s="65" t="s">
        <v>109</v>
      </c>
      <c r="H103" s="65" t="s">
        <v>116</v>
      </c>
      <c r="I103" s="65">
        <v>120</v>
      </c>
      <c r="J103" s="76"/>
      <c r="K103" s="10">
        <f>K104+K106</f>
        <v>127.5</v>
      </c>
      <c r="L103" s="10">
        <f>L104+L106</f>
        <v>30.1</v>
      </c>
      <c r="M103" s="10">
        <f t="shared" si="4"/>
        <v>23.607843137254903</v>
      </c>
    </row>
    <row r="104" spans="1:13" ht="24" hidden="1">
      <c r="A104" s="75" t="s">
        <v>36</v>
      </c>
      <c r="B104" s="79">
        <f t="shared" si="6"/>
        <v>935</v>
      </c>
      <c r="C104" s="76" t="s">
        <v>30</v>
      </c>
      <c r="D104" s="76" t="s">
        <v>102</v>
      </c>
      <c r="E104" s="76" t="s">
        <v>106</v>
      </c>
      <c r="F104" s="76" t="s">
        <v>8</v>
      </c>
      <c r="G104" s="76" t="s">
        <v>109</v>
      </c>
      <c r="H104" s="76" t="s">
        <v>116</v>
      </c>
      <c r="I104" s="76">
        <v>121</v>
      </c>
      <c r="J104" s="76"/>
      <c r="K104" s="160">
        <f>K105</f>
        <v>97.9</v>
      </c>
      <c r="L104" s="160">
        <f>L105</f>
        <v>23.1</v>
      </c>
      <c r="M104" s="160">
        <f t="shared" si="4"/>
        <v>23.595505617977526</v>
      </c>
    </row>
    <row r="105" spans="1:13" hidden="1">
      <c r="A105" s="80" t="s">
        <v>37</v>
      </c>
      <c r="B105" s="81">
        <f t="shared" si="6"/>
        <v>935</v>
      </c>
      <c r="C105" s="82" t="s">
        <v>30</v>
      </c>
      <c r="D105" s="82" t="s">
        <v>102</v>
      </c>
      <c r="E105" s="82" t="s">
        <v>106</v>
      </c>
      <c r="F105" s="82" t="s">
        <v>8</v>
      </c>
      <c r="G105" s="82" t="s">
        <v>109</v>
      </c>
      <c r="H105" s="82" t="s">
        <v>116</v>
      </c>
      <c r="I105" s="82">
        <v>121</v>
      </c>
      <c r="J105" s="82">
        <v>211</v>
      </c>
      <c r="K105" s="161">
        <v>97.9</v>
      </c>
      <c r="L105" s="161">
        <v>23.1</v>
      </c>
      <c r="M105" s="161">
        <f t="shared" si="4"/>
        <v>23.595505617977526</v>
      </c>
    </row>
    <row r="106" spans="1:13" ht="60" hidden="1">
      <c r="A106" s="75" t="s">
        <v>38</v>
      </c>
      <c r="B106" s="79">
        <f t="shared" si="6"/>
        <v>935</v>
      </c>
      <c r="C106" s="76" t="s">
        <v>30</v>
      </c>
      <c r="D106" s="76" t="s">
        <v>102</v>
      </c>
      <c r="E106" s="76" t="s">
        <v>106</v>
      </c>
      <c r="F106" s="76" t="s">
        <v>8</v>
      </c>
      <c r="G106" s="76" t="s">
        <v>109</v>
      </c>
      <c r="H106" s="76" t="s">
        <v>116</v>
      </c>
      <c r="I106" s="76">
        <v>129</v>
      </c>
      <c r="J106" s="76"/>
      <c r="K106" s="160">
        <f>K107</f>
        <v>29.6</v>
      </c>
      <c r="L106" s="160">
        <f>L107</f>
        <v>7</v>
      </c>
      <c r="M106" s="160">
        <f t="shared" si="4"/>
        <v>23.648648648648649</v>
      </c>
    </row>
    <row r="107" spans="1:13" hidden="1">
      <c r="A107" s="80" t="s">
        <v>39</v>
      </c>
      <c r="B107" s="81">
        <f t="shared" si="6"/>
        <v>935</v>
      </c>
      <c r="C107" s="82" t="s">
        <v>30</v>
      </c>
      <c r="D107" s="82" t="s">
        <v>102</v>
      </c>
      <c r="E107" s="82" t="s">
        <v>106</v>
      </c>
      <c r="F107" s="82" t="s">
        <v>8</v>
      </c>
      <c r="G107" s="82" t="s">
        <v>109</v>
      </c>
      <c r="H107" s="82" t="s">
        <v>116</v>
      </c>
      <c r="I107" s="82">
        <v>129</v>
      </c>
      <c r="J107" s="82">
        <v>213</v>
      </c>
      <c r="K107" s="161">
        <v>29.6</v>
      </c>
      <c r="L107" s="161">
        <v>7</v>
      </c>
      <c r="M107" s="161">
        <f t="shared" si="4"/>
        <v>23.648648648648649</v>
      </c>
    </row>
    <row r="108" spans="1:13" ht="24">
      <c r="A108" s="6" t="s">
        <v>46</v>
      </c>
      <c r="B108" s="9">
        <f t="shared" si="6"/>
        <v>935</v>
      </c>
      <c r="C108" s="65" t="s">
        <v>30</v>
      </c>
      <c r="D108" s="65" t="s">
        <v>102</v>
      </c>
      <c r="E108" s="65" t="s">
        <v>106</v>
      </c>
      <c r="F108" s="65" t="s">
        <v>8</v>
      </c>
      <c r="G108" s="65" t="s">
        <v>109</v>
      </c>
      <c r="H108" s="65" t="s">
        <v>116</v>
      </c>
      <c r="I108" s="65">
        <v>200</v>
      </c>
      <c r="J108" s="76"/>
      <c r="K108" s="10">
        <f>K109</f>
        <v>4.4000000000000004</v>
      </c>
      <c r="L108" s="10">
        <f>L109</f>
        <v>0</v>
      </c>
      <c r="M108" s="10">
        <f t="shared" si="4"/>
        <v>0</v>
      </c>
    </row>
    <row r="109" spans="1:13" ht="36" customHeight="1">
      <c r="A109" s="6" t="s">
        <v>47</v>
      </c>
      <c r="B109" s="9">
        <f t="shared" si="6"/>
        <v>935</v>
      </c>
      <c r="C109" s="65" t="s">
        <v>30</v>
      </c>
      <c r="D109" s="65" t="s">
        <v>102</v>
      </c>
      <c r="E109" s="65" t="s">
        <v>106</v>
      </c>
      <c r="F109" s="65" t="s">
        <v>8</v>
      </c>
      <c r="G109" s="65" t="s">
        <v>109</v>
      </c>
      <c r="H109" s="65" t="s">
        <v>116</v>
      </c>
      <c r="I109" s="65">
        <v>240</v>
      </c>
      <c r="J109" s="76"/>
      <c r="K109" s="10">
        <f>K110</f>
        <v>4.4000000000000004</v>
      </c>
      <c r="L109" s="10">
        <f>L110</f>
        <v>0</v>
      </c>
      <c r="M109" s="10">
        <f t="shared" si="4"/>
        <v>0</v>
      </c>
    </row>
    <row r="110" spans="1:13" ht="12" hidden="1" customHeight="1">
      <c r="A110" s="75" t="s">
        <v>48</v>
      </c>
      <c r="B110" s="79">
        <f t="shared" si="6"/>
        <v>935</v>
      </c>
      <c r="C110" s="76" t="s">
        <v>30</v>
      </c>
      <c r="D110" s="76" t="s">
        <v>102</v>
      </c>
      <c r="E110" s="76" t="s">
        <v>106</v>
      </c>
      <c r="F110" s="76" t="s">
        <v>8</v>
      </c>
      <c r="G110" s="76" t="s">
        <v>109</v>
      </c>
      <c r="H110" s="76" t="s">
        <v>116</v>
      </c>
      <c r="I110" s="76">
        <v>244</v>
      </c>
      <c r="J110" s="76"/>
      <c r="K110" s="160">
        <f>K111+K112+K113</f>
        <v>4.4000000000000004</v>
      </c>
      <c r="L110" s="160">
        <f>L111+L112+L113</f>
        <v>0</v>
      </c>
      <c r="M110" s="160">
        <f t="shared" si="4"/>
        <v>0</v>
      </c>
    </row>
    <row r="111" spans="1:13" hidden="1">
      <c r="A111" s="80" t="s">
        <v>75</v>
      </c>
      <c r="B111" s="81">
        <f t="shared" si="6"/>
        <v>935</v>
      </c>
      <c r="C111" s="82" t="s">
        <v>30</v>
      </c>
      <c r="D111" s="82" t="s">
        <v>102</v>
      </c>
      <c r="E111" s="82" t="s">
        <v>106</v>
      </c>
      <c r="F111" s="82" t="s">
        <v>8</v>
      </c>
      <c r="G111" s="82" t="s">
        <v>109</v>
      </c>
      <c r="H111" s="82" t="s">
        <v>116</v>
      </c>
      <c r="I111" s="82">
        <v>244</v>
      </c>
      <c r="J111" s="82">
        <v>222</v>
      </c>
      <c r="K111" s="161">
        <v>1</v>
      </c>
      <c r="L111" s="161"/>
      <c r="M111" s="161">
        <f t="shared" si="4"/>
        <v>0</v>
      </c>
    </row>
    <row r="112" spans="1:13" hidden="1">
      <c r="A112" s="80" t="s">
        <v>55</v>
      </c>
      <c r="B112" s="81">
        <f t="shared" si="6"/>
        <v>935</v>
      </c>
      <c r="C112" s="82" t="s">
        <v>30</v>
      </c>
      <c r="D112" s="82" t="s">
        <v>102</v>
      </c>
      <c r="E112" s="82" t="s">
        <v>106</v>
      </c>
      <c r="F112" s="82" t="s">
        <v>8</v>
      </c>
      <c r="G112" s="82" t="s">
        <v>109</v>
      </c>
      <c r="H112" s="82" t="s">
        <v>116</v>
      </c>
      <c r="I112" s="82">
        <v>244</v>
      </c>
      <c r="J112" s="82">
        <v>310</v>
      </c>
      <c r="K112" s="161"/>
      <c r="L112" s="161"/>
      <c r="M112" s="161" t="e">
        <f t="shared" si="4"/>
        <v>#DIV/0!</v>
      </c>
    </row>
    <row r="113" spans="1:13" ht="24" hidden="1">
      <c r="A113" s="80" t="s">
        <v>231</v>
      </c>
      <c r="B113" s="81">
        <f t="shared" si="6"/>
        <v>935</v>
      </c>
      <c r="C113" s="82" t="s">
        <v>30</v>
      </c>
      <c r="D113" s="82" t="s">
        <v>102</v>
      </c>
      <c r="E113" s="82" t="s">
        <v>106</v>
      </c>
      <c r="F113" s="82" t="s">
        <v>8</v>
      </c>
      <c r="G113" s="82" t="s">
        <v>109</v>
      </c>
      <c r="H113" s="82" t="s">
        <v>116</v>
      </c>
      <c r="I113" s="82">
        <v>244</v>
      </c>
      <c r="J113" s="82" t="s">
        <v>230</v>
      </c>
      <c r="K113" s="161">
        <v>3.4</v>
      </c>
      <c r="L113" s="161">
        <v>0</v>
      </c>
      <c r="M113" s="161">
        <f t="shared" si="4"/>
        <v>0</v>
      </c>
    </row>
    <row r="114" spans="1:13" ht="24">
      <c r="A114" s="99" t="s">
        <v>270</v>
      </c>
      <c r="B114" s="100">
        <f t="shared" si="6"/>
        <v>935</v>
      </c>
      <c r="C114" s="101" t="s">
        <v>102</v>
      </c>
      <c r="D114" s="101"/>
      <c r="E114" s="101"/>
      <c r="F114" s="101"/>
      <c r="G114" s="101"/>
      <c r="H114" s="101"/>
      <c r="I114" s="101"/>
      <c r="J114" s="102"/>
      <c r="K114" s="106">
        <f t="shared" ref="K114:L121" si="12">K115</f>
        <v>31.1</v>
      </c>
      <c r="L114" s="106">
        <f t="shared" si="12"/>
        <v>0</v>
      </c>
      <c r="M114" s="106">
        <f t="shared" si="4"/>
        <v>0</v>
      </c>
    </row>
    <row r="115" spans="1:13" ht="48">
      <c r="A115" s="99" t="s">
        <v>271</v>
      </c>
      <c r="B115" s="100">
        <f t="shared" si="6"/>
        <v>935</v>
      </c>
      <c r="C115" s="101" t="s">
        <v>102</v>
      </c>
      <c r="D115" s="101" t="s">
        <v>17</v>
      </c>
      <c r="E115" s="101"/>
      <c r="F115" s="101"/>
      <c r="G115" s="101"/>
      <c r="H115" s="101"/>
      <c r="I115" s="101"/>
      <c r="J115" s="102"/>
      <c r="K115" s="106">
        <f t="shared" si="12"/>
        <v>31.1</v>
      </c>
      <c r="L115" s="106">
        <f t="shared" si="12"/>
        <v>0</v>
      </c>
      <c r="M115" s="106">
        <f t="shared" si="4"/>
        <v>0</v>
      </c>
    </row>
    <row r="116" spans="1:13" ht="26.25" customHeight="1">
      <c r="A116" s="6" t="s">
        <v>65</v>
      </c>
      <c r="B116" s="9">
        <f t="shared" si="6"/>
        <v>935</v>
      </c>
      <c r="C116" s="65" t="s">
        <v>102</v>
      </c>
      <c r="D116" s="65" t="s">
        <v>17</v>
      </c>
      <c r="E116" s="65" t="s">
        <v>106</v>
      </c>
      <c r="F116" s="65" t="s">
        <v>108</v>
      </c>
      <c r="G116" s="65"/>
      <c r="H116" s="65"/>
      <c r="I116" s="65"/>
      <c r="J116" s="76"/>
      <c r="K116" s="10">
        <f t="shared" si="12"/>
        <v>31.1</v>
      </c>
      <c r="L116" s="10">
        <f>L117</f>
        <v>0</v>
      </c>
      <c r="M116" s="10">
        <f t="shared" si="4"/>
        <v>0</v>
      </c>
    </row>
    <row r="117" spans="1:13" ht="36" customHeight="1">
      <c r="A117" s="6" t="s">
        <v>66</v>
      </c>
      <c r="B117" s="9">
        <f t="shared" si="6"/>
        <v>935</v>
      </c>
      <c r="C117" s="65" t="s">
        <v>102</v>
      </c>
      <c r="D117" s="65" t="s">
        <v>17</v>
      </c>
      <c r="E117" s="65" t="s">
        <v>106</v>
      </c>
      <c r="F117" s="65" t="s">
        <v>8</v>
      </c>
      <c r="G117" s="65"/>
      <c r="H117" s="65"/>
      <c r="I117" s="65"/>
      <c r="J117" s="76"/>
      <c r="K117" s="10">
        <f t="shared" si="12"/>
        <v>31.1</v>
      </c>
      <c r="L117" s="10">
        <f t="shared" si="12"/>
        <v>0</v>
      </c>
      <c r="M117" s="10">
        <f t="shared" si="4"/>
        <v>0</v>
      </c>
    </row>
    <row r="118" spans="1:13" ht="36">
      <c r="A118" s="9" t="s">
        <v>305</v>
      </c>
      <c r="B118" s="9">
        <f t="shared" si="6"/>
        <v>935</v>
      </c>
      <c r="C118" s="65" t="s">
        <v>102</v>
      </c>
      <c r="D118" s="65" t="s">
        <v>17</v>
      </c>
      <c r="E118" s="65" t="s">
        <v>106</v>
      </c>
      <c r="F118" s="65" t="s">
        <v>8</v>
      </c>
      <c r="G118" s="65" t="s">
        <v>109</v>
      </c>
      <c r="H118" s="65" t="s">
        <v>272</v>
      </c>
      <c r="I118" s="65"/>
      <c r="J118" s="76"/>
      <c r="K118" s="10">
        <f t="shared" si="12"/>
        <v>31.1</v>
      </c>
      <c r="L118" s="10">
        <f t="shared" si="12"/>
        <v>0</v>
      </c>
      <c r="M118" s="10">
        <f t="shared" si="4"/>
        <v>0</v>
      </c>
    </row>
    <row r="119" spans="1:13" ht="24">
      <c r="A119" s="6" t="s">
        <v>46</v>
      </c>
      <c r="B119" s="9">
        <f t="shared" si="6"/>
        <v>935</v>
      </c>
      <c r="C119" s="65" t="s">
        <v>102</v>
      </c>
      <c r="D119" s="65" t="s">
        <v>17</v>
      </c>
      <c r="E119" s="65" t="s">
        <v>106</v>
      </c>
      <c r="F119" s="65" t="s">
        <v>8</v>
      </c>
      <c r="G119" s="65" t="s">
        <v>109</v>
      </c>
      <c r="H119" s="65" t="s">
        <v>272</v>
      </c>
      <c r="I119" s="65">
        <v>200</v>
      </c>
      <c r="J119" s="76"/>
      <c r="K119" s="10">
        <f t="shared" si="12"/>
        <v>31.1</v>
      </c>
      <c r="L119" s="10">
        <f t="shared" si="12"/>
        <v>0</v>
      </c>
      <c r="M119" s="10">
        <f t="shared" si="4"/>
        <v>0</v>
      </c>
    </row>
    <row r="120" spans="1:13" ht="33.75" customHeight="1">
      <c r="A120" s="6" t="s">
        <v>47</v>
      </c>
      <c r="B120" s="9">
        <f t="shared" si="6"/>
        <v>935</v>
      </c>
      <c r="C120" s="65" t="s">
        <v>102</v>
      </c>
      <c r="D120" s="65" t="s">
        <v>17</v>
      </c>
      <c r="E120" s="65" t="s">
        <v>106</v>
      </c>
      <c r="F120" s="65" t="s">
        <v>8</v>
      </c>
      <c r="G120" s="65" t="s">
        <v>109</v>
      </c>
      <c r="H120" s="65" t="s">
        <v>272</v>
      </c>
      <c r="I120" s="65">
        <v>240</v>
      </c>
      <c r="J120" s="76"/>
      <c r="K120" s="10">
        <f t="shared" si="12"/>
        <v>31.1</v>
      </c>
      <c r="L120" s="10">
        <f t="shared" si="12"/>
        <v>0</v>
      </c>
      <c r="M120" s="10">
        <f t="shared" si="4"/>
        <v>0</v>
      </c>
    </row>
    <row r="121" spans="1:13" hidden="1">
      <c r="A121" s="75" t="s">
        <v>48</v>
      </c>
      <c r="B121" s="79">
        <f t="shared" si="6"/>
        <v>935</v>
      </c>
      <c r="C121" s="76" t="s">
        <v>102</v>
      </c>
      <c r="D121" s="76" t="s">
        <v>17</v>
      </c>
      <c r="E121" s="76" t="s">
        <v>106</v>
      </c>
      <c r="F121" s="76" t="s">
        <v>8</v>
      </c>
      <c r="G121" s="76" t="s">
        <v>109</v>
      </c>
      <c r="H121" s="76" t="s">
        <v>272</v>
      </c>
      <c r="I121" s="76">
        <v>244</v>
      </c>
      <c r="J121" s="76"/>
      <c r="K121" s="160">
        <f t="shared" si="12"/>
        <v>31.1</v>
      </c>
      <c r="L121" s="160">
        <f t="shared" si="12"/>
        <v>0</v>
      </c>
      <c r="M121" s="160">
        <f t="shared" si="4"/>
        <v>0</v>
      </c>
    </row>
    <row r="122" spans="1:13" ht="24" hidden="1">
      <c r="A122" s="80" t="s">
        <v>52</v>
      </c>
      <c r="B122" s="81">
        <f t="shared" si="6"/>
        <v>935</v>
      </c>
      <c r="C122" s="82" t="s">
        <v>102</v>
      </c>
      <c r="D122" s="82" t="s">
        <v>17</v>
      </c>
      <c r="E122" s="82" t="s">
        <v>106</v>
      </c>
      <c r="F122" s="82" t="s">
        <v>8</v>
      </c>
      <c r="G122" s="82" t="s">
        <v>109</v>
      </c>
      <c r="H122" s="82" t="s">
        <v>272</v>
      </c>
      <c r="I122" s="82">
        <v>244</v>
      </c>
      <c r="J122" s="82" t="s">
        <v>251</v>
      </c>
      <c r="K122" s="161">
        <v>31.1</v>
      </c>
      <c r="L122" s="161"/>
      <c r="M122" s="161">
        <f t="shared" si="4"/>
        <v>0</v>
      </c>
    </row>
    <row r="123" spans="1:13" ht="12" customHeight="1">
      <c r="A123" s="177" t="s">
        <v>76</v>
      </c>
      <c r="B123" s="100">
        <f t="shared" si="6"/>
        <v>935</v>
      </c>
      <c r="C123" s="101" t="s">
        <v>100</v>
      </c>
      <c r="D123" s="101"/>
      <c r="E123" s="101"/>
      <c r="F123" s="101"/>
      <c r="G123" s="101"/>
      <c r="H123" s="101"/>
      <c r="I123" s="101"/>
      <c r="J123" s="102"/>
      <c r="K123" s="106">
        <f>K147+K132+K124</f>
        <v>265</v>
      </c>
      <c r="L123" s="106">
        <f>L147+L132</f>
        <v>0</v>
      </c>
      <c r="M123" s="106">
        <f t="shared" si="4"/>
        <v>0</v>
      </c>
    </row>
    <row r="124" spans="1:13" hidden="1">
      <c r="A124" s="99" t="s">
        <v>292</v>
      </c>
      <c r="B124" s="100">
        <f t="shared" si="6"/>
        <v>935</v>
      </c>
      <c r="C124" s="101" t="s">
        <v>100</v>
      </c>
      <c r="D124" s="101" t="s">
        <v>104</v>
      </c>
      <c r="E124" s="101"/>
      <c r="F124" s="101"/>
      <c r="G124" s="101"/>
      <c r="H124" s="101"/>
      <c r="I124" s="101"/>
      <c r="J124" s="102"/>
      <c r="K124" s="106">
        <f t="shared" ref="K124:L130" si="13">K125</f>
        <v>0</v>
      </c>
      <c r="L124" s="106">
        <f t="shared" si="13"/>
        <v>0</v>
      </c>
      <c r="M124" s="106" t="e">
        <f t="shared" ref="M124:M131" si="14">L124/K124*100</f>
        <v>#DIV/0!</v>
      </c>
    </row>
    <row r="125" spans="1:13" ht="25.5" hidden="1" customHeight="1">
      <c r="A125" s="6" t="s">
        <v>65</v>
      </c>
      <c r="B125" s="9">
        <f t="shared" si="6"/>
        <v>935</v>
      </c>
      <c r="C125" s="65" t="s">
        <v>100</v>
      </c>
      <c r="D125" s="65" t="s">
        <v>104</v>
      </c>
      <c r="E125" s="65" t="s">
        <v>106</v>
      </c>
      <c r="F125" s="65" t="s">
        <v>108</v>
      </c>
      <c r="G125" s="65"/>
      <c r="H125" s="65"/>
      <c r="I125" s="65"/>
      <c r="J125" s="76"/>
      <c r="K125" s="10">
        <f t="shared" si="13"/>
        <v>0</v>
      </c>
      <c r="L125" s="10">
        <f>L126</f>
        <v>0</v>
      </c>
      <c r="M125" s="10" t="e">
        <f t="shared" si="14"/>
        <v>#DIV/0!</v>
      </c>
    </row>
    <row r="126" spans="1:13" ht="36.75" hidden="1" customHeight="1">
      <c r="A126" s="6" t="s">
        <v>66</v>
      </c>
      <c r="B126" s="9">
        <f t="shared" si="6"/>
        <v>935</v>
      </c>
      <c r="C126" s="65" t="s">
        <v>100</v>
      </c>
      <c r="D126" s="65" t="s">
        <v>104</v>
      </c>
      <c r="E126" s="65" t="s">
        <v>106</v>
      </c>
      <c r="F126" s="65" t="s">
        <v>8</v>
      </c>
      <c r="G126" s="65" t="s">
        <v>109</v>
      </c>
      <c r="H126" s="65"/>
      <c r="I126" s="65"/>
      <c r="J126" s="76"/>
      <c r="K126" s="10">
        <f t="shared" si="13"/>
        <v>0</v>
      </c>
      <c r="L126" s="10">
        <f t="shared" si="13"/>
        <v>0</v>
      </c>
      <c r="M126" s="10" t="e">
        <f t="shared" si="14"/>
        <v>#DIV/0!</v>
      </c>
    </row>
    <row r="127" spans="1:13" ht="156.75" hidden="1" customHeight="1">
      <c r="A127" s="9" t="s">
        <v>291</v>
      </c>
      <c r="B127" s="9">
        <f t="shared" si="6"/>
        <v>935</v>
      </c>
      <c r="C127" s="65" t="s">
        <v>100</v>
      </c>
      <c r="D127" s="65" t="s">
        <v>104</v>
      </c>
      <c r="E127" s="65" t="s">
        <v>106</v>
      </c>
      <c r="F127" s="65" t="s">
        <v>8</v>
      </c>
      <c r="G127" s="65" t="s">
        <v>109</v>
      </c>
      <c r="H127" s="65" t="s">
        <v>290</v>
      </c>
      <c r="I127" s="65"/>
      <c r="J127" s="76"/>
      <c r="K127" s="10">
        <f t="shared" si="13"/>
        <v>0</v>
      </c>
      <c r="L127" s="10">
        <f t="shared" si="13"/>
        <v>0</v>
      </c>
      <c r="M127" s="10" t="e">
        <f t="shared" si="14"/>
        <v>#DIV/0!</v>
      </c>
    </row>
    <row r="128" spans="1:13" ht="24" hidden="1">
      <c r="A128" s="6" t="s">
        <v>46</v>
      </c>
      <c r="B128" s="9">
        <f t="shared" si="6"/>
        <v>935</v>
      </c>
      <c r="C128" s="65" t="s">
        <v>100</v>
      </c>
      <c r="D128" s="65" t="s">
        <v>104</v>
      </c>
      <c r="E128" s="65" t="s">
        <v>106</v>
      </c>
      <c r="F128" s="65" t="s">
        <v>8</v>
      </c>
      <c r="G128" s="65" t="s">
        <v>109</v>
      </c>
      <c r="H128" s="65" t="s">
        <v>290</v>
      </c>
      <c r="I128" s="65">
        <v>200</v>
      </c>
      <c r="J128" s="76"/>
      <c r="K128" s="10">
        <f t="shared" si="13"/>
        <v>0</v>
      </c>
      <c r="L128" s="10">
        <f t="shared" si="13"/>
        <v>0</v>
      </c>
      <c r="M128" s="10" t="e">
        <f t="shared" si="14"/>
        <v>#DIV/0!</v>
      </c>
    </row>
    <row r="129" spans="1:13" ht="36" hidden="1">
      <c r="A129" s="6" t="s">
        <v>47</v>
      </c>
      <c r="B129" s="9">
        <f t="shared" si="6"/>
        <v>935</v>
      </c>
      <c r="C129" s="65" t="s">
        <v>100</v>
      </c>
      <c r="D129" s="65" t="s">
        <v>104</v>
      </c>
      <c r="E129" s="65" t="s">
        <v>106</v>
      </c>
      <c r="F129" s="65" t="s">
        <v>8</v>
      </c>
      <c r="G129" s="65" t="s">
        <v>109</v>
      </c>
      <c r="H129" s="65" t="s">
        <v>290</v>
      </c>
      <c r="I129" s="65">
        <v>240</v>
      </c>
      <c r="J129" s="76"/>
      <c r="K129" s="10">
        <f t="shared" si="13"/>
        <v>0</v>
      </c>
      <c r="L129" s="10">
        <f t="shared" si="13"/>
        <v>0</v>
      </c>
      <c r="M129" s="10" t="e">
        <f t="shared" si="14"/>
        <v>#DIV/0!</v>
      </c>
    </row>
    <row r="130" spans="1:13" hidden="1">
      <c r="A130" s="75" t="s">
        <v>48</v>
      </c>
      <c r="B130" s="79">
        <f t="shared" si="6"/>
        <v>935</v>
      </c>
      <c r="C130" s="76" t="s">
        <v>100</v>
      </c>
      <c r="D130" s="76" t="s">
        <v>104</v>
      </c>
      <c r="E130" s="76" t="s">
        <v>106</v>
      </c>
      <c r="F130" s="76" t="s">
        <v>8</v>
      </c>
      <c r="G130" s="76" t="s">
        <v>109</v>
      </c>
      <c r="H130" s="76" t="s">
        <v>290</v>
      </c>
      <c r="I130" s="76">
        <v>244</v>
      </c>
      <c r="J130" s="76"/>
      <c r="K130" s="160">
        <f t="shared" si="13"/>
        <v>0</v>
      </c>
      <c r="L130" s="160">
        <f t="shared" si="13"/>
        <v>0</v>
      </c>
      <c r="M130" s="160" t="e">
        <f t="shared" si="14"/>
        <v>#DIV/0!</v>
      </c>
    </row>
    <row r="131" spans="1:13" hidden="1">
      <c r="A131" s="80" t="s">
        <v>72</v>
      </c>
      <c r="B131" s="81">
        <f t="shared" si="6"/>
        <v>935</v>
      </c>
      <c r="C131" s="82" t="s">
        <v>100</v>
      </c>
      <c r="D131" s="82" t="s">
        <v>104</v>
      </c>
      <c r="E131" s="82" t="s">
        <v>106</v>
      </c>
      <c r="F131" s="82" t="s">
        <v>8</v>
      </c>
      <c r="G131" s="82" t="s">
        <v>109</v>
      </c>
      <c r="H131" s="82" t="s">
        <v>290</v>
      </c>
      <c r="I131" s="82">
        <v>244</v>
      </c>
      <c r="J131" s="82">
        <v>226</v>
      </c>
      <c r="K131" s="161"/>
      <c r="L131" s="161"/>
      <c r="M131" s="161" t="e">
        <f t="shared" si="14"/>
        <v>#DIV/0!</v>
      </c>
    </row>
    <row r="132" spans="1:13" ht="13.5" hidden="1">
      <c r="A132" s="185" t="s">
        <v>245</v>
      </c>
      <c r="B132" s="184">
        <f t="shared" si="6"/>
        <v>935</v>
      </c>
      <c r="C132" s="101" t="s">
        <v>100</v>
      </c>
      <c r="D132" s="101" t="s">
        <v>110</v>
      </c>
      <c r="E132" s="101"/>
      <c r="F132" s="101"/>
      <c r="G132" s="101"/>
      <c r="H132" s="101"/>
      <c r="I132" s="101"/>
      <c r="J132" s="102"/>
      <c r="K132" s="106">
        <f t="shared" ref="K132:L143" si="15">K133</f>
        <v>0</v>
      </c>
      <c r="L132" s="106">
        <f>L133</f>
        <v>0</v>
      </c>
      <c r="M132" s="106" t="e">
        <f t="shared" si="4"/>
        <v>#DIV/0!</v>
      </c>
    </row>
    <row r="133" spans="1:13" ht="102" hidden="1">
      <c r="A133" s="183" t="s">
        <v>244</v>
      </c>
      <c r="B133" s="182">
        <f t="shared" si="6"/>
        <v>935</v>
      </c>
      <c r="C133" s="67" t="s">
        <v>100</v>
      </c>
      <c r="D133" s="67" t="s">
        <v>110</v>
      </c>
      <c r="E133" s="67" t="s">
        <v>240</v>
      </c>
      <c r="F133" s="65" t="s">
        <v>108</v>
      </c>
      <c r="G133" s="65"/>
      <c r="H133" s="65"/>
      <c r="I133" s="65"/>
      <c r="J133" s="76"/>
      <c r="K133" s="10">
        <f t="shared" si="15"/>
        <v>0</v>
      </c>
      <c r="L133" s="10">
        <f>L134</f>
        <v>0</v>
      </c>
      <c r="M133" s="10" t="e">
        <f t="shared" si="4"/>
        <v>#DIV/0!</v>
      </c>
    </row>
    <row r="134" spans="1:13" ht="38.25" hidden="1">
      <c r="A134" s="183" t="s">
        <v>243</v>
      </c>
      <c r="B134" s="146">
        <f t="shared" si="6"/>
        <v>935</v>
      </c>
      <c r="C134" s="181" t="s">
        <v>100</v>
      </c>
      <c r="D134" s="181" t="s">
        <v>110</v>
      </c>
      <c r="E134" s="181" t="s">
        <v>240</v>
      </c>
      <c r="F134" s="176" t="s">
        <v>108</v>
      </c>
      <c r="G134" s="65" t="s">
        <v>30</v>
      </c>
      <c r="H134" s="65"/>
      <c r="I134" s="65"/>
      <c r="J134" s="76"/>
      <c r="K134" s="10">
        <f>K135+K140</f>
        <v>0</v>
      </c>
      <c r="L134" s="10">
        <f>L135+L140</f>
        <v>0</v>
      </c>
      <c r="M134" s="10" t="e">
        <f t="shared" si="4"/>
        <v>#DIV/0!</v>
      </c>
    </row>
    <row r="135" spans="1:13" ht="51" hidden="1">
      <c r="A135" s="147" t="s">
        <v>242</v>
      </c>
      <c r="B135" s="146">
        <f t="shared" si="6"/>
        <v>935</v>
      </c>
      <c r="C135" s="181" t="s">
        <v>100</v>
      </c>
      <c r="D135" s="181" t="s">
        <v>110</v>
      </c>
      <c r="E135" s="181" t="s">
        <v>240</v>
      </c>
      <c r="F135" s="176" t="s">
        <v>108</v>
      </c>
      <c r="G135" s="65" t="s">
        <v>30</v>
      </c>
      <c r="H135" s="65" t="s">
        <v>241</v>
      </c>
      <c r="I135" s="65"/>
      <c r="J135" s="76"/>
      <c r="K135" s="10">
        <f t="shared" si="15"/>
        <v>0</v>
      </c>
      <c r="L135" s="10">
        <f>L136</f>
        <v>0</v>
      </c>
      <c r="M135" s="10" t="e">
        <f t="shared" si="4"/>
        <v>#DIV/0!</v>
      </c>
    </row>
    <row r="136" spans="1:13" ht="24" hidden="1">
      <c r="A136" s="178" t="s">
        <v>46</v>
      </c>
      <c r="B136" s="179">
        <f t="shared" si="6"/>
        <v>935</v>
      </c>
      <c r="C136" s="180" t="s">
        <v>100</v>
      </c>
      <c r="D136" s="180" t="s">
        <v>110</v>
      </c>
      <c r="E136" s="180" t="s">
        <v>240</v>
      </c>
      <c r="F136" s="65" t="s">
        <v>108</v>
      </c>
      <c r="G136" s="65" t="s">
        <v>30</v>
      </c>
      <c r="H136" s="65" t="s">
        <v>241</v>
      </c>
      <c r="I136" s="65" t="s">
        <v>125</v>
      </c>
      <c r="J136" s="76"/>
      <c r="K136" s="10">
        <f t="shared" si="15"/>
        <v>0</v>
      </c>
      <c r="L136" s="10">
        <f>L137</f>
        <v>0</v>
      </c>
      <c r="M136" s="10" t="e">
        <f t="shared" si="4"/>
        <v>#DIV/0!</v>
      </c>
    </row>
    <row r="137" spans="1:13" ht="33.75" hidden="1" customHeight="1">
      <c r="A137" s="6" t="s">
        <v>47</v>
      </c>
      <c r="B137" s="9">
        <f t="shared" si="6"/>
        <v>935</v>
      </c>
      <c r="C137" s="65" t="s">
        <v>100</v>
      </c>
      <c r="D137" s="65" t="s">
        <v>110</v>
      </c>
      <c r="E137" s="65" t="s">
        <v>240</v>
      </c>
      <c r="F137" s="65" t="s">
        <v>108</v>
      </c>
      <c r="G137" s="65" t="s">
        <v>30</v>
      </c>
      <c r="H137" s="65" t="s">
        <v>241</v>
      </c>
      <c r="I137" s="65" t="s">
        <v>126</v>
      </c>
      <c r="J137" s="76"/>
      <c r="K137" s="10">
        <f t="shared" si="15"/>
        <v>0</v>
      </c>
      <c r="L137" s="10">
        <f>L138</f>
        <v>0</v>
      </c>
      <c r="M137" s="10" t="e">
        <f t="shared" si="4"/>
        <v>#DIV/0!</v>
      </c>
    </row>
    <row r="138" spans="1:13" ht="36" hidden="1">
      <c r="A138" s="75" t="s">
        <v>256</v>
      </c>
      <c r="B138" s="79">
        <f t="shared" si="6"/>
        <v>935</v>
      </c>
      <c r="C138" s="76" t="s">
        <v>100</v>
      </c>
      <c r="D138" s="76" t="s">
        <v>110</v>
      </c>
      <c r="E138" s="76" t="s">
        <v>240</v>
      </c>
      <c r="F138" s="76" t="s">
        <v>108</v>
      </c>
      <c r="G138" s="76" t="s">
        <v>30</v>
      </c>
      <c r="H138" s="76" t="s">
        <v>241</v>
      </c>
      <c r="I138" s="76" t="s">
        <v>255</v>
      </c>
      <c r="J138" s="76"/>
      <c r="K138" s="160">
        <f t="shared" si="15"/>
        <v>0</v>
      </c>
      <c r="L138" s="160">
        <f>L139</f>
        <v>0</v>
      </c>
      <c r="M138" s="160" t="e">
        <f t="shared" si="4"/>
        <v>#DIV/0!</v>
      </c>
    </row>
    <row r="139" spans="1:13" hidden="1">
      <c r="A139" s="80" t="s">
        <v>72</v>
      </c>
      <c r="B139" s="81">
        <f t="shared" si="6"/>
        <v>935</v>
      </c>
      <c r="C139" s="82" t="s">
        <v>100</v>
      </c>
      <c r="D139" s="82" t="s">
        <v>110</v>
      </c>
      <c r="E139" s="82" t="s">
        <v>240</v>
      </c>
      <c r="F139" s="82" t="s">
        <v>108</v>
      </c>
      <c r="G139" s="82" t="s">
        <v>30</v>
      </c>
      <c r="H139" s="82" t="s">
        <v>241</v>
      </c>
      <c r="I139" s="82" t="s">
        <v>255</v>
      </c>
      <c r="J139" s="82" t="s">
        <v>133</v>
      </c>
      <c r="K139" s="161">
        <v>0</v>
      </c>
      <c r="L139" s="161">
        <v>0</v>
      </c>
      <c r="M139" s="161" t="e">
        <f t="shared" si="4"/>
        <v>#DIV/0!</v>
      </c>
    </row>
    <row r="140" spans="1:13" ht="56.25" hidden="1" customHeight="1">
      <c r="A140" s="147" t="s">
        <v>242</v>
      </c>
      <c r="B140" s="146">
        <f t="shared" si="6"/>
        <v>935</v>
      </c>
      <c r="C140" s="181" t="s">
        <v>100</v>
      </c>
      <c r="D140" s="181" t="s">
        <v>110</v>
      </c>
      <c r="E140" s="181" t="s">
        <v>240</v>
      </c>
      <c r="F140" s="176" t="s">
        <v>108</v>
      </c>
      <c r="G140" s="65" t="s">
        <v>30</v>
      </c>
      <c r="H140" s="65" t="s">
        <v>293</v>
      </c>
      <c r="I140" s="65"/>
      <c r="J140" s="76"/>
      <c r="K140" s="10">
        <f t="shared" si="15"/>
        <v>0</v>
      </c>
      <c r="L140" s="10">
        <f t="shared" si="15"/>
        <v>0</v>
      </c>
      <c r="M140" s="10" t="e">
        <f>L140/K140*100</f>
        <v>#DIV/0!</v>
      </c>
    </row>
    <row r="141" spans="1:13" ht="24" hidden="1">
      <c r="A141" s="178" t="s">
        <v>46</v>
      </c>
      <c r="B141" s="179">
        <f t="shared" si="6"/>
        <v>935</v>
      </c>
      <c r="C141" s="180" t="s">
        <v>100</v>
      </c>
      <c r="D141" s="180" t="s">
        <v>110</v>
      </c>
      <c r="E141" s="180" t="s">
        <v>240</v>
      </c>
      <c r="F141" s="65" t="s">
        <v>108</v>
      </c>
      <c r="G141" s="65" t="s">
        <v>30</v>
      </c>
      <c r="H141" s="65" t="s">
        <v>293</v>
      </c>
      <c r="I141" s="65" t="s">
        <v>125</v>
      </c>
      <c r="J141" s="76"/>
      <c r="K141" s="10">
        <f t="shared" si="15"/>
        <v>0</v>
      </c>
      <c r="L141" s="10">
        <f t="shared" si="15"/>
        <v>0</v>
      </c>
      <c r="M141" s="10" t="e">
        <f>L141/K141*100</f>
        <v>#DIV/0!</v>
      </c>
    </row>
    <row r="142" spans="1:13" ht="36" hidden="1">
      <c r="A142" s="6" t="s">
        <v>47</v>
      </c>
      <c r="B142" s="9">
        <f t="shared" si="6"/>
        <v>935</v>
      </c>
      <c r="C142" s="65" t="s">
        <v>100</v>
      </c>
      <c r="D142" s="65" t="s">
        <v>110</v>
      </c>
      <c r="E142" s="65" t="s">
        <v>240</v>
      </c>
      <c r="F142" s="65" t="s">
        <v>108</v>
      </c>
      <c r="G142" s="65" t="s">
        <v>30</v>
      </c>
      <c r="H142" s="65" t="s">
        <v>293</v>
      </c>
      <c r="I142" s="65" t="s">
        <v>126</v>
      </c>
      <c r="J142" s="76"/>
      <c r="K142" s="10">
        <f t="shared" si="15"/>
        <v>0</v>
      </c>
      <c r="L142" s="10">
        <f t="shared" si="15"/>
        <v>0</v>
      </c>
      <c r="M142" s="10" t="e">
        <f>L142/K142*100</f>
        <v>#DIV/0!</v>
      </c>
    </row>
    <row r="143" spans="1:13" ht="36" hidden="1">
      <c r="A143" s="75" t="s">
        <v>256</v>
      </c>
      <c r="B143" s="79">
        <f t="shared" si="6"/>
        <v>935</v>
      </c>
      <c r="C143" s="76" t="s">
        <v>100</v>
      </c>
      <c r="D143" s="76" t="s">
        <v>110</v>
      </c>
      <c r="E143" s="76" t="s">
        <v>240</v>
      </c>
      <c r="F143" s="76" t="s">
        <v>108</v>
      </c>
      <c r="G143" s="76" t="s">
        <v>30</v>
      </c>
      <c r="H143" s="76" t="s">
        <v>293</v>
      </c>
      <c r="I143" s="76" t="s">
        <v>255</v>
      </c>
      <c r="J143" s="76"/>
      <c r="K143" s="160">
        <f t="shared" si="15"/>
        <v>0</v>
      </c>
      <c r="L143" s="160">
        <f t="shared" si="15"/>
        <v>0</v>
      </c>
      <c r="M143" s="160" t="e">
        <f>L143/K143*100</f>
        <v>#DIV/0!</v>
      </c>
    </row>
    <row r="144" spans="1:13" hidden="1">
      <c r="A144" s="80" t="s">
        <v>72</v>
      </c>
      <c r="B144" s="81">
        <f t="shared" si="6"/>
        <v>935</v>
      </c>
      <c r="C144" s="82" t="s">
        <v>100</v>
      </c>
      <c r="D144" s="82" t="s">
        <v>110</v>
      </c>
      <c r="E144" s="82" t="s">
        <v>240</v>
      </c>
      <c r="F144" s="82" t="s">
        <v>108</v>
      </c>
      <c r="G144" s="82" t="s">
        <v>30</v>
      </c>
      <c r="H144" s="82" t="s">
        <v>293</v>
      </c>
      <c r="I144" s="82" t="s">
        <v>255</v>
      </c>
      <c r="J144" s="82" t="s">
        <v>133</v>
      </c>
      <c r="K144" s="161"/>
      <c r="L144" s="161"/>
      <c r="M144" s="161" t="e">
        <f>L144/K144*100</f>
        <v>#DIV/0!</v>
      </c>
    </row>
    <row r="145" spans="1:13" hidden="1">
      <c r="A145" s="80"/>
      <c r="B145" s="81"/>
      <c r="C145" s="82"/>
      <c r="D145" s="82"/>
      <c r="E145" s="82"/>
      <c r="F145" s="82"/>
      <c r="G145" s="82"/>
      <c r="H145" s="82"/>
      <c r="I145" s="82"/>
      <c r="J145" s="82"/>
      <c r="K145" s="161"/>
      <c r="L145" s="161"/>
      <c r="M145" s="161"/>
    </row>
    <row r="146" spans="1:13" hidden="1">
      <c r="A146" s="80"/>
      <c r="B146" s="81"/>
      <c r="C146" s="82"/>
      <c r="D146" s="82"/>
      <c r="E146" s="82"/>
      <c r="F146" s="82"/>
      <c r="G146" s="82"/>
      <c r="H146" s="82"/>
      <c r="I146" s="82"/>
      <c r="J146" s="82"/>
      <c r="K146" s="161"/>
      <c r="L146" s="161"/>
      <c r="M146" s="161"/>
    </row>
    <row r="147" spans="1:13" ht="13.5" customHeight="1">
      <c r="A147" s="99" t="s">
        <v>77</v>
      </c>
      <c r="B147" s="100">
        <f t="shared" si="6"/>
        <v>935</v>
      </c>
      <c r="C147" s="101" t="s">
        <v>100</v>
      </c>
      <c r="D147" s="101" t="s">
        <v>103</v>
      </c>
      <c r="E147" s="101"/>
      <c r="F147" s="101"/>
      <c r="G147" s="101"/>
      <c r="H147" s="101"/>
      <c r="I147" s="101"/>
      <c r="J147" s="102"/>
      <c r="K147" s="106">
        <f t="shared" ref="K147:K153" si="16">K148</f>
        <v>265</v>
      </c>
      <c r="L147" s="106">
        <f t="shared" ref="L147:L153" si="17">L148</f>
        <v>0</v>
      </c>
      <c r="M147" s="106">
        <f t="shared" si="4"/>
        <v>0</v>
      </c>
    </row>
    <row r="148" spans="1:13" ht="26.25" customHeight="1">
      <c r="A148" s="6" t="s">
        <v>65</v>
      </c>
      <c r="B148" s="9">
        <f t="shared" si="6"/>
        <v>935</v>
      </c>
      <c r="C148" s="65" t="s">
        <v>100</v>
      </c>
      <c r="D148" s="65" t="s">
        <v>103</v>
      </c>
      <c r="E148" s="65" t="s">
        <v>106</v>
      </c>
      <c r="F148" s="65" t="s">
        <v>108</v>
      </c>
      <c r="G148" s="65"/>
      <c r="H148" s="65"/>
      <c r="I148" s="65"/>
      <c r="J148" s="76"/>
      <c r="K148" s="10">
        <f t="shared" si="16"/>
        <v>265</v>
      </c>
      <c r="L148" s="10">
        <f t="shared" si="17"/>
        <v>0</v>
      </c>
      <c r="M148" s="10">
        <f t="shared" si="4"/>
        <v>0</v>
      </c>
    </row>
    <row r="149" spans="1:13" ht="36" customHeight="1">
      <c r="A149" s="6" t="s">
        <v>66</v>
      </c>
      <c r="B149" s="9">
        <f t="shared" si="6"/>
        <v>935</v>
      </c>
      <c r="C149" s="65" t="s">
        <v>100</v>
      </c>
      <c r="D149" s="65" t="s">
        <v>103</v>
      </c>
      <c r="E149" s="65" t="s">
        <v>106</v>
      </c>
      <c r="F149" s="65" t="s">
        <v>8</v>
      </c>
      <c r="G149" s="65"/>
      <c r="H149" s="65"/>
      <c r="I149" s="65"/>
      <c r="J149" s="76"/>
      <c r="K149" s="10">
        <f t="shared" si="16"/>
        <v>265</v>
      </c>
      <c r="L149" s="10">
        <f t="shared" si="17"/>
        <v>0</v>
      </c>
      <c r="M149" s="10">
        <f t="shared" si="4"/>
        <v>0</v>
      </c>
    </row>
    <row r="150" spans="1:13" ht="230.25" customHeight="1">
      <c r="A150" s="9" t="s">
        <v>137</v>
      </c>
      <c r="B150" s="9">
        <f t="shared" si="6"/>
        <v>935</v>
      </c>
      <c r="C150" s="65" t="s">
        <v>100</v>
      </c>
      <c r="D150" s="65" t="s">
        <v>103</v>
      </c>
      <c r="E150" s="65" t="s">
        <v>106</v>
      </c>
      <c r="F150" s="65" t="s">
        <v>8</v>
      </c>
      <c r="G150" s="65" t="s">
        <v>109</v>
      </c>
      <c r="H150" s="65" t="s">
        <v>117</v>
      </c>
      <c r="I150" s="65"/>
      <c r="J150" s="76"/>
      <c r="K150" s="10">
        <f t="shared" si="16"/>
        <v>265</v>
      </c>
      <c r="L150" s="10">
        <f t="shared" si="17"/>
        <v>0</v>
      </c>
      <c r="M150" s="10">
        <f t="shared" si="4"/>
        <v>0</v>
      </c>
    </row>
    <row r="151" spans="1:13" ht="24">
      <c r="A151" s="6" t="s">
        <v>46</v>
      </c>
      <c r="B151" s="9">
        <f t="shared" si="6"/>
        <v>935</v>
      </c>
      <c r="C151" s="65" t="s">
        <v>100</v>
      </c>
      <c r="D151" s="65" t="s">
        <v>103</v>
      </c>
      <c r="E151" s="65" t="s">
        <v>106</v>
      </c>
      <c r="F151" s="65" t="s">
        <v>8</v>
      </c>
      <c r="G151" s="65" t="s">
        <v>109</v>
      </c>
      <c r="H151" s="65" t="s">
        <v>117</v>
      </c>
      <c r="I151" s="65">
        <v>200</v>
      </c>
      <c r="J151" s="76"/>
      <c r="K151" s="10">
        <f t="shared" si="16"/>
        <v>265</v>
      </c>
      <c r="L151" s="10">
        <f t="shared" si="17"/>
        <v>0</v>
      </c>
      <c r="M151" s="10">
        <f t="shared" si="4"/>
        <v>0</v>
      </c>
    </row>
    <row r="152" spans="1:13" ht="36">
      <c r="A152" s="6" t="s">
        <v>47</v>
      </c>
      <c r="B152" s="9">
        <f t="shared" si="6"/>
        <v>935</v>
      </c>
      <c r="C152" s="65" t="s">
        <v>100</v>
      </c>
      <c r="D152" s="65" t="s">
        <v>103</v>
      </c>
      <c r="E152" s="65" t="s">
        <v>106</v>
      </c>
      <c r="F152" s="65" t="s">
        <v>8</v>
      </c>
      <c r="G152" s="65" t="s">
        <v>109</v>
      </c>
      <c r="H152" s="65" t="s">
        <v>117</v>
      </c>
      <c r="I152" s="65">
        <v>240</v>
      </c>
      <c r="J152" s="76"/>
      <c r="K152" s="10">
        <f t="shared" si="16"/>
        <v>265</v>
      </c>
      <c r="L152" s="10">
        <f t="shared" si="17"/>
        <v>0</v>
      </c>
      <c r="M152" s="10">
        <f t="shared" si="4"/>
        <v>0</v>
      </c>
    </row>
    <row r="153" spans="1:13" hidden="1">
      <c r="A153" s="75" t="s">
        <v>48</v>
      </c>
      <c r="B153" s="79">
        <f t="shared" si="6"/>
        <v>935</v>
      </c>
      <c r="C153" s="76" t="s">
        <v>100</v>
      </c>
      <c r="D153" s="76" t="s">
        <v>103</v>
      </c>
      <c r="E153" s="76" t="s">
        <v>106</v>
      </c>
      <c r="F153" s="76" t="s">
        <v>8</v>
      </c>
      <c r="G153" s="76" t="s">
        <v>109</v>
      </c>
      <c r="H153" s="76" t="s">
        <v>117</v>
      </c>
      <c r="I153" s="76">
        <v>244</v>
      </c>
      <c r="J153" s="76"/>
      <c r="K153" s="160">
        <f t="shared" si="16"/>
        <v>265</v>
      </c>
      <c r="L153" s="160">
        <f t="shared" si="17"/>
        <v>0</v>
      </c>
      <c r="M153" s="160">
        <f t="shared" si="4"/>
        <v>0</v>
      </c>
    </row>
    <row r="154" spans="1:13" hidden="1">
      <c r="A154" s="80" t="s">
        <v>72</v>
      </c>
      <c r="B154" s="81">
        <f t="shared" si="6"/>
        <v>935</v>
      </c>
      <c r="C154" s="82" t="s">
        <v>100</v>
      </c>
      <c r="D154" s="82" t="s">
        <v>103</v>
      </c>
      <c r="E154" s="82" t="s">
        <v>106</v>
      </c>
      <c r="F154" s="82" t="s">
        <v>8</v>
      </c>
      <c r="G154" s="82" t="s">
        <v>109</v>
      </c>
      <c r="H154" s="82" t="s">
        <v>117</v>
      </c>
      <c r="I154" s="82">
        <v>244</v>
      </c>
      <c r="J154" s="82">
        <v>226</v>
      </c>
      <c r="K154" s="161">
        <v>265</v>
      </c>
      <c r="L154" s="161"/>
      <c r="M154" s="161">
        <f t="shared" si="4"/>
        <v>0</v>
      </c>
    </row>
    <row r="155" spans="1:13">
      <c r="A155" s="99" t="s">
        <v>78</v>
      </c>
      <c r="B155" s="100">
        <f t="shared" si="6"/>
        <v>935</v>
      </c>
      <c r="C155" s="101" t="s">
        <v>104</v>
      </c>
      <c r="D155" s="101"/>
      <c r="E155" s="101"/>
      <c r="F155" s="101"/>
      <c r="G155" s="101"/>
      <c r="H155" s="101"/>
      <c r="I155" s="101"/>
      <c r="J155" s="102"/>
      <c r="K155" s="106">
        <f>K164+K156</f>
        <v>458.8</v>
      </c>
      <c r="L155" s="106">
        <f>L164+L156</f>
        <v>0</v>
      </c>
      <c r="M155" s="106">
        <f t="shared" si="4"/>
        <v>0</v>
      </c>
    </row>
    <row r="156" spans="1:13">
      <c r="A156" s="6" t="s">
        <v>247</v>
      </c>
      <c r="B156" s="9">
        <f t="shared" si="6"/>
        <v>935</v>
      </c>
      <c r="C156" s="65" t="s">
        <v>104</v>
      </c>
      <c r="D156" s="65" t="s">
        <v>29</v>
      </c>
      <c r="E156" s="65"/>
      <c r="F156" s="65"/>
      <c r="G156" s="65"/>
      <c r="H156" s="65"/>
      <c r="I156" s="65"/>
      <c r="J156" s="76"/>
      <c r="K156" s="10">
        <f t="shared" ref="K156:K162" si="18">K157</f>
        <v>13.6</v>
      </c>
      <c r="L156" s="10">
        <f t="shared" ref="L156:L162" si="19">L157</f>
        <v>0</v>
      </c>
      <c r="M156" s="10">
        <f t="shared" si="4"/>
        <v>0</v>
      </c>
    </row>
    <row r="157" spans="1:13" ht="36">
      <c r="A157" s="6" t="s">
        <v>248</v>
      </c>
      <c r="B157" s="9">
        <f t="shared" si="6"/>
        <v>935</v>
      </c>
      <c r="C157" s="65" t="s">
        <v>104</v>
      </c>
      <c r="D157" s="65" t="s">
        <v>29</v>
      </c>
      <c r="E157" s="65" t="s">
        <v>106</v>
      </c>
      <c r="F157" s="65" t="s">
        <v>108</v>
      </c>
      <c r="G157" s="65"/>
      <c r="H157" s="65"/>
      <c r="I157" s="65"/>
      <c r="J157" s="76"/>
      <c r="K157" s="10">
        <f t="shared" si="18"/>
        <v>13.6</v>
      </c>
      <c r="L157" s="10">
        <f t="shared" si="19"/>
        <v>0</v>
      </c>
      <c r="M157" s="10">
        <f t="shared" si="4"/>
        <v>0</v>
      </c>
    </row>
    <row r="158" spans="1:13" ht="48">
      <c r="A158" s="6" t="s">
        <v>249</v>
      </c>
      <c r="B158" s="9">
        <f t="shared" si="6"/>
        <v>935</v>
      </c>
      <c r="C158" s="65" t="s">
        <v>104</v>
      </c>
      <c r="D158" s="65" t="s">
        <v>29</v>
      </c>
      <c r="E158" s="65" t="s">
        <v>106</v>
      </c>
      <c r="F158" s="65" t="s">
        <v>8</v>
      </c>
      <c r="G158" s="65" t="s">
        <v>109</v>
      </c>
      <c r="H158" s="65"/>
      <c r="I158" s="65"/>
      <c r="J158" s="76"/>
      <c r="K158" s="10">
        <f t="shared" si="18"/>
        <v>13.6</v>
      </c>
      <c r="L158" s="10">
        <f t="shared" si="19"/>
        <v>0</v>
      </c>
      <c r="M158" s="10">
        <f t="shared" si="4"/>
        <v>0</v>
      </c>
    </row>
    <row r="159" spans="1:13" ht="24">
      <c r="A159" s="6" t="s">
        <v>250</v>
      </c>
      <c r="B159" s="9">
        <f t="shared" si="6"/>
        <v>935</v>
      </c>
      <c r="C159" s="65" t="s">
        <v>104</v>
      </c>
      <c r="D159" s="65" t="s">
        <v>29</v>
      </c>
      <c r="E159" s="65" t="s">
        <v>106</v>
      </c>
      <c r="F159" s="65" t="s">
        <v>8</v>
      </c>
      <c r="G159" s="65" t="s">
        <v>109</v>
      </c>
      <c r="H159" s="65" t="s">
        <v>246</v>
      </c>
      <c r="I159" s="65"/>
      <c r="J159" s="76"/>
      <c r="K159" s="10">
        <f t="shared" si="18"/>
        <v>13.6</v>
      </c>
      <c r="L159" s="10">
        <f t="shared" si="19"/>
        <v>0</v>
      </c>
      <c r="M159" s="10">
        <f t="shared" si="4"/>
        <v>0</v>
      </c>
    </row>
    <row r="160" spans="1:13" ht="24">
      <c r="A160" s="6" t="s">
        <v>46</v>
      </c>
      <c r="B160" s="9">
        <f t="shared" si="6"/>
        <v>935</v>
      </c>
      <c r="C160" s="65" t="s">
        <v>104</v>
      </c>
      <c r="D160" s="65" t="s">
        <v>29</v>
      </c>
      <c r="E160" s="65" t="s">
        <v>106</v>
      </c>
      <c r="F160" s="65" t="s">
        <v>8</v>
      </c>
      <c r="G160" s="65" t="s">
        <v>109</v>
      </c>
      <c r="H160" s="65" t="s">
        <v>246</v>
      </c>
      <c r="I160" s="65" t="s">
        <v>125</v>
      </c>
      <c r="J160" s="76"/>
      <c r="K160" s="10">
        <f t="shared" si="18"/>
        <v>13.6</v>
      </c>
      <c r="L160" s="10">
        <f t="shared" si="19"/>
        <v>0</v>
      </c>
      <c r="M160" s="10">
        <f t="shared" si="4"/>
        <v>0</v>
      </c>
    </row>
    <row r="161" spans="1:13" ht="35.25" customHeight="1">
      <c r="A161" s="6" t="s">
        <v>47</v>
      </c>
      <c r="B161" s="9">
        <f t="shared" si="6"/>
        <v>935</v>
      </c>
      <c r="C161" s="65" t="s">
        <v>104</v>
      </c>
      <c r="D161" s="65" t="s">
        <v>29</v>
      </c>
      <c r="E161" s="65" t="s">
        <v>106</v>
      </c>
      <c r="F161" s="65" t="s">
        <v>8</v>
      </c>
      <c r="G161" s="65" t="s">
        <v>109</v>
      </c>
      <c r="H161" s="65" t="s">
        <v>246</v>
      </c>
      <c r="I161" s="65" t="s">
        <v>126</v>
      </c>
      <c r="J161" s="76"/>
      <c r="K161" s="10">
        <f t="shared" si="18"/>
        <v>13.6</v>
      </c>
      <c r="L161" s="10">
        <f t="shared" si="19"/>
        <v>0</v>
      </c>
      <c r="M161" s="10">
        <f t="shared" si="4"/>
        <v>0</v>
      </c>
    </row>
    <row r="162" spans="1:13" hidden="1">
      <c r="A162" s="75" t="s">
        <v>48</v>
      </c>
      <c r="B162" s="79">
        <f t="shared" si="6"/>
        <v>935</v>
      </c>
      <c r="C162" s="76" t="s">
        <v>104</v>
      </c>
      <c r="D162" s="76" t="s">
        <v>29</v>
      </c>
      <c r="E162" s="76" t="s">
        <v>106</v>
      </c>
      <c r="F162" s="76" t="s">
        <v>8</v>
      </c>
      <c r="G162" s="76" t="s">
        <v>109</v>
      </c>
      <c r="H162" s="76" t="s">
        <v>246</v>
      </c>
      <c r="I162" s="76" t="s">
        <v>127</v>
      </c>
      <c r="J162" s="76"/>
      <c r="K162" s="160">
        <f t="shared" si="18"/>
        <v>13.6</v>
      </c>
      <c r="L162" s="160">
        <f t="shared" si="19"/>
        <v>0</v>
      </c>
      <c r="M162" s="160">
        <f t="shared" si="4"/>
        <v>0</v>
      </c>
    </row>
    <row r="163" spans="1:13" ht="15" hidden="1" customHeight="1">
      <c r="A163" s="80" t="s">
        <v>52</v>
      </c>
      <c r="B163" s="81">
        <f t="shared" si="6"/>
        <v>935</v>
      </c>
      <c r="C163" s="82" t="s">
        <v>104</v>
      </c>
      <c r="D163" s="82" t="s">
        <v>29</v>
      </c>
      <c r="E163" s="82" t="s">
        <v>106</v>
      </c>
      <c r="F163" s="82" t="s">
        <v>8</v>
      </c>
      <c r="G163" s="82" t="s">
        <v>109</v>
      </c>
      <c r="H163" s="82" t="s">
        <v>246</v>
      </c>
      <c r="I163" s="82" t="s">
        <v>127</v>
      </c>
      <c r="J163" s="82" t="s">
        <v>251</v>
      </c>
      <c r="K163" s="161">
        <v>13.6</v>
      </c>
      <c r="L163" s="161">
        <v>0</v>
      </c>
      <c r="M163" s="161">
        <f t="shared" si="4"/>
        <v>0</v>
      </c>
    </row>
    <row r="164" spans="1:13">
      <c r="A164" s="99" t="s">
        <v>79</v>
      </c>
      <c r="B164" s="100">
        <f t="shared" si="6"/>
        <v>935</v>
      </c>
      <c r="C164" s="101" t="s">
        <v>104</v>
      </c>
      <c r="D164" s="101" t="s">
        <v>102</v>
      </c>
      <c r="E164" s="101"/>
      <c r="F164" s="101"/>
      <c r="G164" s="101"/>
      <c r="H164" s="101"/>
      <c r="I164" s="101"/>
      <c r="J164" s="102"/>
      <c r="K164" s="106">
        <f>K173+K165+K214</f>
        <v>445.2</v>
      </c>
      <c r="L164" s="106">
        <f>L173+L165+L214</f>
        <v>0</v>
      </c>
      <c r="M164" s="106">
        <f t="shared" ref="M164:M255" si="20">L164/K164*100</f>
        <v>0</v>
      </c>
    </row>
    <row r="165" spans="1:13" ht="74.25" hidden="1" customHeight="1">
      <c r="A165" s="6" t="s">
        <v>276</v>
      </c>
      <c r="B165" s="9">
        <f t="shared" si="6"/>
        <v>935</v>
      </c>
      <c r="C165" s="65" t="s">
        <v>104</v>
      </c>
      <c r="D165" s="65" t="s">
        <v>102</v>
      </c>
      <c r="E165" s="65" t="s">
        <v>273</v>
      </c>
      <c r="F165" s="65" t="s">
        <v>108</v>
      </c>
      <c r="G165" s="65"/>
      <c r="H165" s="65"/>
      <c r="I165" s="65"/>
      <c r="J165" s="76"/>
      <c r="K165" s="10">
        <f t="shared" ref="K165:K171" si="21">K166</f>
        <v>0</v>
      </c>
      <c r="L165" s="10">
        <f>L166</f>
        <v>0</v>
      </c>
      <c r="M165" s="10" t="e">
        <f>M166</f>
        <v>#DIV/0!</v>
      </c>
    </row>
    <row r="166" spans="1:13" ht="38.25" hidden="1" customHeight="1">
      <c r="A166" s="6" t="s">
        <v>277</v>
      </c>
      <c r="B166" s="9">
        <f t="shared" si="6"/>
        <v>935</v>
      </c>
      <c r="C166" s="65" t="s">
        <v>104</v>
      </c>
      <c r="D166" s="65" t="s">
        <v>102</v>
      </c>
      <c r="E166" s="65" t="s">
        <v>273</v>
      </c>
      <c r="F166" s="65" t="s">
        <v>8</v>
      </c>
      <c r="G166" s="65" t="s">
        <v>109</v>
      </c>
      <c r="H166" s="65"/>
      <c r="I166" s="65"/>
      <c r="J166" s="76"/>
      <c r="K166" s="10">
        <f t="shared" si="21"/>
        <v>0</v>
      </c>
      <c r="L166" s="10">
        <f t="shared" ref="L166:L171" si="22">L167</f>
        <v>0</v>
      </c>
      <c r="M166" s="10" t="e">
        <f t="shared" ref="M166:M172" si="23">L166/K166*100</f>
        <v>#DIV/0!</v>
      </c>
    </row>
    <row r="167" spans="1:13" ht="27.75" hidden="1" customHeight="1">
      <c r="A167" s="6" t="s">
        <v>278</v>
      </c>
      <c r="B167" s="9">
        <f t="shared" si="6"/>
        <v>935</v>
      </c>
      <c r="C167" s="65" t="s">
        <v>104</v>
      </c>
      <c r="D167" s="65" t="s">
        <v>102</v>
      </c>
      <c r="E167" s="65" t="s">
        <v>273</v>
      </c>
      <c r="F167" s="65" t="s">
        <v>8</v>
      </c>
      <c r="G167" s="65" t="s">
        <v>29</v>
      </c>
      <c r="H167" s="65"/>
      <c r="I167" s="65"/>
      <c r="J167" s="76"/>
      <c r="K167" s="10">
        <f t="shared" si="21"/>
        <v>0</v>
      </c>
      <c r="L167" s="10">
        <f t="shared" si="22"/>
        <v>0</v>
      </c>
      <c r="M167" s="10" t="e">
        <f t="shared" si="23"/>
        <v>#DIV/0!</v>
      </c>
    </row>
    <row r="168" spans="1:13" hidden="1">
      <c r="A168" s="6" t="s">
        <v>279</v>
      </c>
      <c r="B168" s="9">
        <f t="shared" si="6"/>
        <v>935</v>
      </c>
      <c r="C168" s="65" t="s">
        <v>104</v>
      </c>
      <c r="D168" s="65" t="s">
        <v>102</v>
      </c>
      <c r="E168" s="65" t="s">
        <v>273</v>
      </c>
      <c r="F168" s="65" t="s">
        <v>8</v>
      </c>
      <c r="G168" s="65" t="s">
        <v>29</v>
      </c>
      <c r="H168" s="65" t="s">
        <v>274</v>
      </c>
      <c r="I168" s="65"/>
      <c r="J168" s="76"/>
      <c r="K168" s="10">
        <f t="shared" si="21"/>
        <v>0</v>
      </c>
      <c r="L168" s="10">
        <f t="shared" si="22"/>
        <v>0</v>
      </c>
      <c r="M168" s="10" t="e">
        <f t="shared" si="23"/>
        <v>#DIV/0!</v>
      </c>
    </row>
    <row r="169" spans="1:13" ht="24" hidden="1">
      <c r="A169" s="6" t="s">
        <v>46</v>
      </c>
      <c r="B169" s="9">
        <f t="shared" si="6"/>
        <v>935</v>
      </c>
      <c r="C169" s="65" t="s">
        <v>104</v>
      </c>
      <c r="D169" s="65" t="s">
        <v>102</v>
      </c>
      <c r="E169" s="65" t="s">
        <v>273</v>
      </c>
      <c r="F169" s="65" t="s">
        <v>8</v>
      </c>
      <c r="G169" s="65" t="s">
        <v>29</v>
      </c>
      <c r="H169" s="65" t="s">
        <v>274</v>
      </c>
      <c r="I169" s="65">
        <v>200</v>
      </c>
      <c r="J169" s="76"/>
      <c r="K169" s="10">
        <f t="shared" si="21"/>
        <v>0</v>
      </c>
      <c r="L169" s="10">
        <f t="shared" si="22"/>
        <v>0</v>
      </c>
      <c r="M169" s="10" t="e">
        <f t="shared" si="23"/>
        <v>#DIV/0!</v>
      </c>
    </row>
    <row r="170" spans="1:13" ht="33.75" hidden="1" customHeight="1">
      <c r="A170" s="6" t="s">
        <v>47</v>
      </c>
      <c r="B170" s="9">
        <f t="shared" si="6"/>
        <v>935</v>
      </c>
      <c r="C170" s="65" t="s">
        <v>104</v>
      </c>
      <c r="D170" s="65" t="s">
        <v>102</v>
      </c>
      <c r="E170" s="65" t="s">
        <v>273</v>
      </c>
      <c r="F170" s="65" t="s">
        <v>8</v>
      </c>
      <c r="G170" s="65" t="s">
        <v>29</v>
      </c>
      <c r="H170" s="65" t="s">
        <v>274</v>
      </c>
      <c r="I170" s="65">
        <v>240</v>
      </c>
      <c r="J170" s="76"/>
      <c r="K170" s="10">
        <f t="shared" si="21"/>
        <v>0</v>
      </c>
      <c r="L170" s="10">
        <f t="shared" si="22"/>
        <v>0</v>
      </c>
      <c r="M170" s="10" t="e">
        <f t="shared" si="23"/>
        <v>#DIV/0!</v>
      </c>
    </row>
    <row r="171" spans="1:13" ht="18" hidden="1" customHeight="1">
      <c r="A171" s="75" t="s">
        <v>135</v>
      </c>
      <c r="B171" s="79">
        <f t="shared" si="6"/>
        <v>935</v>
      </c>
      <c r="C171" s="76" t="s">
        <v>104</v>
      </c>
      <c r="D171" s="76" t="s">
        <v>102</v>
      </c>
      <c r="E171" s="76" t="s">
        <v>273</v>
      </c>
      <c r="F171" s="76" t="s">
        <v>8</v>
      </c>
      <c r="G171" s="76" t="s">
        <v>29</v>
      </c>
      <c r="H171" s="76" t="s">
        <v>274</v>
      </c>
      <c r="I171" s="76" t="s">
        <v>127</v>
      </c>
      <c r="J171" s="76"/>
      <c r="K171" s="160">
        <f t="shared" si="21"/>
        <v>0</v>
      </c>
      <c r="L171" s="160">
        <f t="shared" si="22"/>
        <v>0</v>
      </c>
      <c r="M171" s="160" t="e">
        <f t="shared" si="23"/>
        <v>#DIV/0!</v>
      </c>
    </row>
    <row r="172" spans="1:13" hidden="1">
      <c r="A172" s="80" t="s">
        <v>55</v>
      </c>
      <c r="B172" s="81">
        <f t="shared" si="6"/>
        <v>935</v>
      </c>
      <c r="C172" s="82" t="s">
        <v>104</v>
      </c>
      <c r="D172" s="82" t="s">
        <v>102</v>
      </c>
      <c r="E172" s="82" t="s">
        <v>273</v>
      </c>
      <c r="F172" s="82" t="s">
        <v>8</v>
      </c>
      <c r="G172" s="82" t="s">
        <v>29</v>
      </c>
      <c r="H172" s="82" t="s">
        <v>274</v>
      </c>
      <c r="I172" s="82" t="s">
        <v>127</v>
      </c>
      <c r="J172" s="82" t="s">
        <v>275</v>
      </c>
      <c r="K172" s="161"/>
      <c r="L172" s="161"/>
      <c r="M172" s="161" t="e">
        <f t="shared" si="23"/>
        <v>#DIV/0!</v>
      </c>
    </row>
    <row r="173" spans="1:13" ht="84">
      <c r="A173" s="6" t="s">
        <v>303</v>
      </c>
      <c r="B173" s="9">
        <f t="shared" si="6"/>
        <v>935</v>
      </c>
      <c r="C173" s="65" t="s">
        <v>104</v>
      </c>
      <c r="D173" s="65" t="s">
        <v>102</v>
      </c>
      <c r="E173" s="65" t="s">
        <v>107</v>
      </c>
      <c r="F173" s="65" t="s">
        <v>108</v>
      </c>
      <c r="G173" s="65"/>
      <c r="H173" s="65"/>
      <c r="I173" s="65"/>
      <c r="J173" s="76"/>
      <c r="K173" s="10">
        <f>K174+K180+K192+K202+K208+K186</f>
        <v>267.39999999999998</v>
      </c>
      <c r="L173" s="10">
        <f>L174+L180+L192+L202+L208+L186</f>
        <v>0</v>
      </c>
      <c r="M173" s="10">
        <f t="shared" si="20"/>
        <v>0</v>
      </c>
    </row>
    <row r="174" spans="1:13" ht="74.25" customHeight="1">
      <c r="A174" s="6" t="s">
        <v>304</v>
      </c>
      <c r="B174" s="9">
        <f t="shared" si="6"/>
        <v>935</v>
      </c>
      <c r="C174" s="65" t="s">
        <v>104</v>
      </c>
      <c r="D174" s="65" t="s">
        <v>102</v>
      </c>
      <c r="E174" s="65" t="s">
        <v>107</v>
      </c>
      <c r="F174" s="65" t="s">
        <v>108</v>
      </c>
      <c r="G174" s="65" t="s">
        <v>29</v>
      </c>
      <c r="H174" s="65"/>
      <c r="I174" s="65"/>
      <c r="J174" s="76"/>
      <c r="K174" s="10">
        <f t="shared" ref="K174:L178" si="24">K175</f>
        <v>68.7</v>
      </c>
      <c r="L174" s="10">
        <f t="shared" si="24"/>
        <v>0</v>
      </c>
      <c r="M174" s="10">
        <f t="shared" si="20"/>
        <v>0</v>
      </c>
    </row>
    <row r="175" spans="1:13">
      <c r="A175" s="6" t="s">
        <v>80</v>
      </c>
      <c r="B175" s="9">
        <f t="shared" si="6"/>
        <v>935</v>
      </c>
      <c r="C175" s="65" t="s">
        <v>104</v>
      </c>
      <c r="D175" s="65" t="s">
        <v>102</v>
      </c>
      <c r="E175" s="65" t="s">
        <v>107</v>
      </c>
      <c r="F175" s="65" t="s">
        <v>108</v>
      </c>
      <c r="G175" s="65" t="s">
        <v>29</v>
      </c>
      <c r="H175" s="65">
        <v>43010</v>
      </c>
      <c r="I175" s="65"/>
      <c r="J175" s="76"/>
      <c r="K175" s="10">
        <f t="shared" si="24"/>
        <v>68.7</v>
      </c>
      <c r="L175" s="10">
        <f t="shared" si="24"/>
        <v>0</v>
      </c>
      <c r="M175" s="10">
        <f t="shared" si="20"/>
        <v>0</v>
      </c>
    </row>
    <row r="176" spans="1:13" ht="24">
      <c r="A176" s="6" t="s">
        <v>46</v>
      </c>
      <c r="B176" s="9">
        <f t="shared" si="6"/>
        <v>935</v>
      </c>
      <c r="C176" s="65" t="s">
        <v>104</v>
      </c>
      <c r="D176" s="65" t="s">
        <v>102</v>
      </c>
      <c r="E176" s="65" t="s">
        <v>107</v>
      </c>
      <c r="F176" s="65" t="s">
        <v>108</v>
      </c>
      <c r="G176" s="65" t="s">
        <v>29</v>
      </c>
      <c r="H176" s="65">
        <v>43010</v>
      </c>
      <c r="I176" s="65">
        <v>200</v>
      </c>
      <c r="J176" s="76"/>
      <c r="K176" s="10">
        <f t="shared" si="24"/>
        <v>68.7</v>
      </c>
      <c r="L176" s="10">
        <f t="shared" si="24"/>
        <v>0</v>
      </c>
      <c r="M176" s="10">
        <f t="shared" si="20"/>
        <v>0</v>
      </c>
    </row>
    <row r="177" spans="1:13" ht="32.25" customHeight="1">
      <c r="A177" s="6" t="s">
        <v>47</v>
      </c>
      <c r="B177" s="9">
        <f t="shared" si="6"/>
        <v>935</v>
      </c>
      <c r="C177" s="65" t="s">
        <v>104</v>
      </c>
      <c r="D177" s="65" t="s">
        <v>102</v>
      </c>
      <c r="E177" s="65" t="s">
        <v>107</v>
      </c>
      <c r="F177" s="65" t="s">
        <v>108</v>
      </c>
      <c r="G177" s="65" t="s">
        <v>29</v>
      </c>
      <c r="H177" s="65">
        <v>43010</v>
      </c>
      <c r="I177" s="65">
        <v>240</v>
      </c>
      <c r="J177" s="76"/>
      <c r="K177" s="10">
        <f t="shared" si="24"/>
        <v>68.7</v>
      </c>
      <c r="L177" s="10">
        <f t="shared" si="24"/>
        <v>0</v>
      </c>
      <c r="M177" s="10">
        <f t="shared" si="20"/>
        <v>0</v>
      </c>
    </row>
    <row r="178" spans="1:13" hidden="1">
      <c r="A178" s="75" t="s">
        <v>135</v>
      </c>
      <c r="B178" s="79">
        <f t="shared" si="6"/>
        <v>935</v>
      </c>
      <c r="C178" s="76" t="s">
        <v>104</v>
      </c>
      <c r="D178" s="76" t="s">
        <v>102</v>
      </c>
      <c r="E178" s="76" t="s">
        <v>107</v>
      </c>
      <c r="F178" s="76" t="s">
        <v>108</v>
      </c>
      <c r="G178" s="76" t="s">
        <v>29</v>
      </c>
      <c r="H178" s="76">
        <v>43010</v>
      </c>
      <c r="I178" s="76" t="s">
        <v>134</v>
      </c>
      <c r="J178" s="76"/>
      <c r="K178" s="160">
        <f t="shared" si="24"/>
        <v>68.7</v>
      </c>
      <c r="L178" s="160">
        <f t="shared" si="24"/>
        <v>0</v>
      </c>
      <c r="M178" s="160">
        <f t="shared" si="20"/>
        <v>0</v>
      </c>
    </row>
    <row r="179" spans="1:13" hidden="1">
      <c r="A179" s="80" t="s">
        <v>51</v>
      </c>
      <c r="B179" s="81">
        <f t="shared" si="6"/>
        <v>935</v>
      </c>
      <c r="C179" s="82" t="s">
        <v>104</v>
      </c>
      <c r="D179" s="82" t="s">
        <v>102</v>
      </c>
      <c r="E179" s="82" t="s">
        <v>107</v>
      </c>
      <c r="F179" s="82" t="s">
        <v>108</v>
      </c>
      <c r="G179" s="82" t="s">
        <v>29</v>
      </c>
      <c r="H179" s="82">
        <v>43010</v>
      </c>
      <c r="I179" s="82" t="s">
        <v>134</v>
      </c>
      <c r="J179" s="82">
        <v>223</v>
      </c>
      <c r="K179" s="161">
        <v>68.7</v>
      </c>
      <c r="L179" s="161"/>
      <c r="M179" s="161">
        <f t="shared" si="20"/>
        <v>0</v>
      </c>
    </row>
    <row r="180" spans="1:13" ht="36">
      <c r="A180" s="9" t="s">
        <v>81</v>
      </c>
      <c r="B180" s="9">
        <f t="shared" si="6"/>
        <v>935</v>
      </c>
      <c r="C180" s="65" t="s">
        <v>104</v>
      </c>
      <c r="D180" s="65" t="s">
        <v>102</v>
      </c>
      <c r="E180" s="65" t="s">
        <v>107</v>
      </c>
      <c r="F180" s="65" t="s">
        <v>108</v>
      </c>
      <c r="G180" s="65" t="s">
        <v>30</v>
      </c>
      <c r="H180" s="65"/>
      <c r="I180" s="65"/>
      <c r="J180" s="76"/>
      <c r="K180" s="10">
        <f t="shared" ref="K180:L184" si="25">K181</f>
        <v>30</v>
      </c>
      <c r="L180" s="10">
        <f t="shared" si="25"/>
        <v>0</v>
      </c>
      <c r="M180" s="10">
        <f t="shared" si="20"/>
        <v>0</v>
      </c>
    </row>
    <row r="181" spans="1:13">
      <c r="A181" s="9" t="s">
        <v>82</v>
      </c>
      <c r="B181" s="9">
        <f t="shared" si="6"/>
        <v>935</v>
      </c>
      <c r="C181" s="65" t="s">
        <v>104</v>
      </c>
      <c r="D181" s="65" t="s">
        <v>102</v>
      </c>
      <c r="E181" s="65" t="s">
        <v>107</v>
      </c>
      <c r="F181" s="65" t="s">
        <v>108</v>
      </c>
      <c r="G181" s="65" t="s">
        <v>30</v>
      </c>
      <c r="H181" s="65">
        <v>43020</v>
      </c>
      <c r="I181" s="65"/>
      <c r="J181" s="76"/>
      <c r="K181" s="10">
        <f t="shared" si="25"/>
        <v>30</v>
      </c>
      <c r="L181" s="10">
        <f t="shared" si="25"/>
        <v>0</v>
      </c>
      <c r="M181" s="10">
        <f t="shared" si="20"/>
        <v>0</v>
      </c>
    </row>
    <row r="182" spans="1:13" ht="24">
      <c r="A182" s="6" t="s">
        <v>46</v>
      </c>
      <c r="B182" s="9">
        <f t="shared" si="6"/>
        <v>935</v>
      </c>
      <c r="C182" s="65" t="s">
        <v>104</v>
      </c>
      <c r="D182" s="65" t="s">
        <v>102</v>
      </c>
      <c r="E182" s="65" t="s">
        <v>107</v>
      </c>
      <c r="F182" s="65" t="s">
        <v>108</v>
      </c>
      <c r="G182" s="65" t="s">
        <v>30</v>
      </c>
      <c r="H182" s="65">
        <v>43020</v>
      </c>
      <c r="I182" s="65">
        <v>200</v>
      </c>
      <c r="J182" s="76"/>
      <c r="K182" s="10">
        <f t="shared" si="25"/>
        <v>30</v>
      </c>
      <c r="L182" s="10">
        <f t="shared" si="25"/>
        <v>0</v>
      </c>
      <c r="M182" s="10">
        <f t="shared" si="20"/>
        <v>0</v>
      </c>
    </row>
    <row r="183" spans="1:13" ht="35.25" customHeight="1">
      <c r="A183" s="6" t="s">
        <v>47</v>
      </c>
      <c r="B183" s="9">
        <f t="shared" si="6"/>
        <v>935</v>
      </c>
      <c r="C183" s="65" t="s">
        <v>104</v>
      </c>
      <c r="D183" s="65" t="s">
        <v>102</v>
      </c>
      <c r="E183" s="65" t="s">
        <v>107</v>
      </c>
      <c r="F183" s="65" t="s">
        <v>108</v>
      </c>
      <c r="G183" s="65" t="s">
        <v>30</v>
      </c>
      <c r="H183" s="65">
        <v>43020</v>
      </c>
      <c r="I183" s="65">
        <v>240</v>
      </c>
      <c r="J183" s="76"/>
      <c r="K183" s="10">
        <f t="shared" si="25"/>
        <v>30</v>
      </c>
      <c r="L183" s="10">
        <f t="shared" si="25"/>
        <v>0</v>
      </c>
      <c r="M183" s="10">
        <f t="shared" si="20"/>
        <v>0</v>
      </c>
    </row>
    <row r="184" spans="1:13" hidden="1">
      <c r="A184" s="75" t="s">
        <v>48</v>
      </c>
      <c r="B184" s="79">
        <f t="shared" si="6"/>
        <v>935</v>
      </c>
      <c r="C184" s="76" t="s">
        <v>104</v>
      </c>
      <c r="D184" s="76" t="s">
        <v>102</v>
      </c>
      <c r="E184" s="76" t="s">
        <v>107</v>
      </c>
      <c r="F184" s="76" t="s">
        <v>108</v>
      </c>
      <c r="G184" s="76" t="s">
        <v>30</v>
      </c>
      <c r="H184" s="76">
        <v>43020</v>
      </c>
      <c r="I184" s="76">
        <v>244</v>
      </c>
      <c r="J184" s="76"/>
      <c r="K184" s="160">
        <f t="shared" si="25"/>
        <v>30</v>
      </c>
      <c r="L184" s="160">
        <f t="shared" si="25"/>
        <v>0</v>
      </c>
      <c r="M184" s="160">
        <f t="shared" si="20"/>
        <v>0</v>
      </c>
    </row>
    <row r="185" spans="1:13" hidden="1">
      <c r="A185" s="80" t="s">
        <v>72</v>
      </c>
      <c r="B185" s="81">
        <f t="shared" si="6"/>
        <v>935</v>
      </c>
      <c r="C185" s="82" t="s">
        <v>104</v>
      </c>
      <c r="D185" s="82" t="s">
        <v>102</v>
      </c>
      <c r="E185" s="82" t="s">
        <v>107</v>
      </c>
      <c r="F185" s="82" t="s">
        <v>108</v>
      </c>
      <c r="G185" s="82" t="s">
        <v>30</v>
      </c>
      <c r="H185" s="82">
        <v>43020</v>
      </c>
      <c r="I185" s="82">
        <v>244</v>
      </c>
      <c r="J185" s="82">
        <v>226</v>
      </c>
      <c r="K185" s="161">
        <v>30</v>
      </c>
      <c r="L185" s="161"/>
      <c r="M185" s="161">
        <f t="shared" si="20"/>
        <v>0</v>
      </c>
    </row>
    <row r="186" spans="1:13" ht="15.75" hidden="1" customHeight="1">
      <c r="A186" s="6" t="s">
        <v>232</v>
      </c>
      <c r="B186" s="9">
        <f t="shared" si="6"/>
        <v>935</v>
      </c>
      <c r="C186" s="65" t="s">
        <v>104</v>
      </c>
      <c r="D186" s="65" t="s">
        <v>102</v>
      </c>
      <c r="E186" s="65" t="s">
        <v>107</v>
      </c>
      <c r="F186" s="65" t="s">
        <v>108</v>
      </c>
      <c r="G186" s="65" t="s">
        <v>102</v>
      </c>
      <c r="H186" s="65"/>
      <c r="I186" s="65"/>
      <c r="J186" s="76"/>
      <c r="K186" s="10">
        <f t="shared" ref="K186:L190" si="26">K187</f>
        <v>0</v>
      </c>
      <c r="L186" s="10">
        <f t="shared" si="26"/>
        <v>0</v>
      </c>
      <c r="M186" s="10" t="e">
        <f t="shared" si="20"/>
        <v>#DIV/0!</v>
      </c>
    </row>
    <row r="187" spans="1:13" ht="24.75" hidden="1" customHeight="1">
      <c r="A187" s="6" t="s">
        <v>234</v>
      </c>
      <c r="B187" s="9">
        <f t="shared" si="6"/>
        <v>935</v>
      </c>
      <c r="C187" s="65" t="s">
        <v>104</v>
      </c>
      <c r="D187" s="65" t="s">
        <v>102</v>
      </c>
      <c r="E187" s="65" t="s">
        <v>107</v>
      </c>
      <c r="F187" s="65" t="s">
        <v>108</v>
      </c>
      <c r="G187" s="65" t="s">
        <v>102</v>
      </c>
      <c r="H187" s="65" t="s">
        <v>233</v>
      </c>
      <c r="I187" s="65"/>
      <c r="J187" s="76"/>
      <c r="K187" s="10">
        <f t="shared" si="26"/>
        <v>0</v>
      </c>
      <c r="L187" s="10">
        <f t="shared" si="26"/>
        <v>0</v>
      </c>
      <c r="M187" s="10" t="e">
        <f t="shared" si="20"/>
        <v>#DIV/0!</v>
      </c>
    </row>
    <row r="188" spans="1:13" ht="24" hidden="1">
      <c r="A188" s="6" t="s">
        <v>46</v>
      </c>
      <c r="B188" s="9">
        <f t="shared" si="6"/>
        <v>935</v>
      </c>
      <c r="C188" s="65" t="s">
        <v>104</v>
      </c>
      <c r="D188" s="65" t="s">
        <v>102</v>
      </c>
      <c r="E188" s="65" t="s">
        <v>107</v>
      </c>
      <c r="F188" s="65" t="s">
        <v>108</v>
      </c>
      <c r="G188" s="65" t="s">
        <v>102</v>
      </c>
      <c r="H188" s="65" t="s">
        <v>233</v>
      </c>
      <c r="I188" s="65">
        <v>200</v>
      </c>
      <c r="J188" s="76"/>
      <c r="K188" s="10">
        <f t="shared" si="26"/>
        <v>0</v>
      </c>
      <c r="L188" s="10">
        <f t="shared" si="26"/>
        <v>0</v>
      </c>
      <c r="M188" s="10" t="e">
        <f t="shared" si="20"/>
        <v>#DIV/0!</v>
      </c>
    </row>
    <row r="189" spans="1:13" ht="36" hidden="1">
      <c r="A189" s="6" t="s">
        <v>47</v>
      </c>
      <c r="B189" s="9">
        <f t="shared" si="6"/>
        <v>935</v>
      </c>
      <c r="C189" s="65" t="s">
        <v>104</v>
      </c>
      <c r="D189" s="65" t="s">
        <v>102</v>
      </c>
      <c r="E189" s="65" t="s">
        <v>107</v>
      </c>
      <c r="F189" s="65" t="s">
        <v>108</v>
      </c>
      <c r="G189" s="65" t="s">
        <v>102</v>
      </c>
      <c r="H189" s="65" t="s">
        <v>233</v>
      </c>
      <c r="I189" s="65">
        <v>240</v>
      </c>
      <c r="J189" s="76"/>
      <c r="K189" s="10">
        <f t="shared" si="26"/>
        <v>0</v>
      </c>
      <c r="L189" s="10">
        <f t="shared" si="26"/>
        <v>0</v>
      </c>
      <c r="M189" s="10" t="e">
        <f t="shared" si="20"/>
        <v>#DIV/0!</v>
      </c>
    </row>
    <row r="190" spans="1:13" hidden="1">
      <c r="A190" s="75" t="s">
        <v>48</v>
      </c>
      <c r="B190" s="79">
        <f t="shared" si="6"/>
        <v>935</v>
      </c>
      <c r="C190" s="76" t="s">
        <v>104</v>
      </c>
      <c r="D190" s="76" t="s">
        <v>102</v>
      </c>
      <c r="E190" s="76" t="s">
        <v>107</v>
      </c>
      <c r="F190" s="76" t="s">
        <v>108</v>
      </c>
      <c r="G190" s="76" t="s">
        <v>102</v>
      </c>
      <c r="H190" s="76" t="s">
        <v>233</v>
      </c>
      <c r="I190" s="76">
        <v>244</v>
      </c>
      <c r="J190" s="76"/>
      <c r="K190" s="160">
        <f t="shared" si="26"/>
        <v>0</v>
      </c>
      <c r="L190" s="160">
        <f t="shared" si="26"/>
        <v>0</v>
      </c>
      <c r="M190" s="160" t="e">
        <f t="shared" si="20"/>
        <v>#DIV/0!</v>
      </c>
    </row>
    <row r="191" spans="1:13" hidden="1">
      <c r="A191" s="80" t="s">
        <v>72</v>
      </c>
      <c r="B191" s="81">
        <f t="shared" si="6"/>
        <v>935</v>
      </c>
      <c r="C191" s="82" t="s">
        <v>104</v>
      </c>
      <c r="D191" s="82" t="s">
        <v>102</v>
      </c>
      <c r="E191" s="82" t="s">
        <v>107</v>
      </c>
      <c r="F191" s="82" t="s">
        <v>108</v>
      </c>
      <c r="G191" s="82" t="s">
        <v>102</v>
      </c>
      <c r="H191" s="82" t="s">
        <v>233</v>
      </c>
      <c r="I191" s="82">
        <v>244</v>
      </c>
      <c r="J191" s="82">
        <v>226</v>
      </c>
      <c r="K191" s="161">
        <v>0</v>
      </c>
      <c r="L191" s="161"/>
      <c r="M191" s="161" t="e">
        <f t="shared" si="20"/>
        <v>#DIV/0!</v>
      </c>
    </row>
    <row r="192" spans="1:13" ht="36">
      <c r="A192" s="6" t="s">
        <v>83</v>
      </c>
      <c r="B192" s="9">
        <f t="shared" si="6"/>
        <v>935</v>
      </c>
      <c r="C192" s="65" t="s">
        <v>104</v>
      </c>
      <c r="D192" s="65" t="s">
        <v>102</v>
      </c>
      <c r="E192" s="65" t="s">
        <v>107</v>
      </c>
      <c r="F192" s="65" t="s">
        <v>108</v>
      </c>
      <c r="G192" s="65" t="s">
        <v>100</v>
      </c>
      <c r="H192" s="65"/>
      <c r="I192" s="65"/>
      <c r="J192" s="76"/>
      <c r="K192" s="10">
        <f>K193</f>
        <v>168.7</v>
      </c>
      <c r="L192" s="10">
        <f>L193</f>
        <v>0</v>
      </c>
      <c r="M192" s="10">
        <f t="shared" si="20"/>
        <v>0</v>
      </c>
    </row>
    <row r="193" spans="1:13" ht="13.5" customHeight="1">
      <c r="A193" s="6" t="s">
        <v>84</v>
      </c>
      <c r="B193" s="9">
        <f t="shared" si="6"/>
        <v>935</v>
      </c>
      <c r="C193" s="65" t="s">
        <v>104</v>
      </c>
      <c r="D193" s="65" t="s">
        <v>102</v>
      </c>
      <c r="E193" s="65" t="s">
        <v>107</v>
      </c>
      <c r="F193" s="65" t="s">
        <v>108</v>
      </c>
      <c r="G193" s="65" t="s">
        <v>100</v>
      </c>
      <c r="H193" s="65">
        <v>43040</v>
      </c>
      <c r="I193" s="65"/>
      <c r="J193" s="76"/>
      <c r="K193" s="10">
        <f>K194+K198</f>
        <v>168.7</v>
      </c>
      <c r="L193" s="10">
        <f>L194+L198</f>
        <v>0</v>
      </c>
      <c r="M193" s="10">
        <f t="shared" si="20"/>
        <v>0</v>
      </c>
    </row>
    <row r="194" spans="1:13" ht="24">
      <c r="A194" s="6" t="s">
        <v>46</v>
      </c>
      <c r="B194" s="9">
        <f t="shared" si="6"/>
        <v>935</v>
      </c>
      <c r="C194" s="65" t="s">
        <v>104</v>
      </c>
      <c r="D194" s="65" t="s">
        <v>102</v>
      </c>
      <c r="E194" s="65" t="s">
        <v>107</v>
      </c>
      <c r="F194" s="65" t="s">
        <v>108</v>
      </c>
      <c r="G194" s="65" t="s">
        <v>100</v>
      </c>
      <c r="H194" s="65">
        <v>43040</v>
      </c>
      <c r="I194" s="65">
        <v>200</v>
      </c>
      <c r="J194" s="76"/>
      <c r="K194" s="10">
        <f t="shared" ref="K194:L196" si="27">K195</f>
        <v>157</v>
      </c>
      <c r="L194" s="10">
        <f t="shared" si="27"/>
        <v>0</v>
      </c>
      <c r="M194" s="10">
        <f t="shared" si="20"/>
        <v>0</v>
      </c>
    </row>
    <row r="195" spans="1:13" ht="34.5" customHeight="1">
      <c r="A195" s="6" t="s">
        <v>47</v>
      </c>
      <c r="B195" s="9">
        <f t="shared" si="6"/>
        <v>935</v>
      </c>
      <c r="C195" s="65" t="s">
        <v>104</v>
      </c>
      <c r="D195" s="65" t="s">
        <v>102</v>
      </c>
      <c r="E195" s="65" t="s">
        <v>107</v>
      </c>
      <c r="F195" s="65" t="s">
        <v>108</v>
      </c>
      <c r="G195" s="65" t="s">
        <v>100</v>
      </c>
      <c r="H195" s="65">
        <v>43040</v>
      </c>
      <c r="I195" s="65">
        <v>240</v>
      </c>
      <c r="J195" s="76"/>
      <c r="K195" s="10">
        <f t="shared" si="27"/>
        <v>157</v>
      </c>
      <c r="L195" s="10">
        <f t="shared" si="27"/>
        <v>0</v>
      </c>
      <c r="M195" s="10">
        <f t="shared" si="20"/>
        <v>0</v>
      </c>
    </row>
    <row r="196" spans="1:13" ht="17.25" hidden="1" customHeight="1">
      <c r="A196" s="75" t="s">
        <v>48</v>
      </c>
      <c r="B196" s="79">
        <f t="shared" si="6"/>
        <v>935</v>
      </c>
      <c r="C196" s="76" t="s">
        <v>104</v>
      </c>
      <c r="D196" s="76" t="s">
        <v>102</v>
      </c>
      <c r="E196" s="76" t="s">
        <v>107</v>
      </c>
      <c r="F196" s="76" t="s">
        <v>108</v>
      </c>
      <c r="G196" s="76" t="s">
        <v>100</v>
      </c>
      <c r="H196" s="76">
        <v>43040</v>
      </c>
      <c r="I196" s="76">
        <v>244</v>
      </c>
      <c r="J196" s="76"/>
      <c r="K196" s="160">
        <f t="shared" si="27"/>
        <v>157</v>
      </c>
      <c r="L196" s="160">
        <f t="shared" si="27"/>
        <v>0</v>
      </c>
      <c r="M196" s="160">
        <f t="shared" si="20"/>
        <v>0</v>
      </c>
    </row>
    <row r="197" spans="1:13" hidden="1">
      <c r="A197" s="80" t="s">
        <v>72</v>
      </c>
      <c r="B197" s="81">
        <f t="shared" ref="B197:B255" si="28">$B$9</f>
        <v>935</v>
      </c>
      <c r="C197" s="82" t="s">
        <v>104</v>
      </c>
      <c r="D197" s="82" t="s">
        <v>102</v>
      </c>
      <c r="E197" s="82" t="s">
        <v>107</v>
      </c>
      <c r="F197" s="82" t="s">
        <v>108</v>
      </c>
      <c r="G197" s="82" t="s">
        <v>100</v>
      </c>
      <c r="H197" s="82">
        <v>43040</v>
      </c>
      <c r="I197" s="82">
        <v>244</v>
      </c>
      <c r="J197" s="82">
        <v>226</v>
      </c>
      <c r="K197" s="161">
        <v>157</v>
      </c>
      <c r="L197" s="161"/>
      <c r="M197" s="161">
        <f t="shared" si="20"/>
        <v>0</v>
      </c>
    </row>
    <row r="198" spans="1:13">
      <c r="A198" s="6" t="s">
        <v>56</v>
      </c>
      <c r="B198" s="9">
        <f t="shared" si="28"/>
        <v>935</v>
      </c>
      <c r="C198" s="212" t="s">
        <v>104</v>
      </c>
      <c r="D198" s="212" t="s">
        <v>102</v>
      </c>
      <c r="E198" s="65" t="s">
        <v>107</v>
      </c>
      <c r="F198" s="65" t="s">
        <v>108</v>
      </c>
      <c r="G198" s="65" t="s">
        <v>100</v>
      </c>
      <c r="H198" s="65" t="s">
        <v>143</v>
      </c>
      <c r="I198" s="65">
        <v>800</v>
      </c>
      <c r="J198" s="65"/>
      <c r="K198" s="10">
        <f>K199</f>
        <v>11.7</v>
      </c>
      <c r="L198" s="10">
        <f t="shared" ref="L198:M200" si="29">L199</f>
        <v>0</v>
      </c>
      <c r="M198" s="10">
        <f t="shared" si="29"/>
        <v>0</v>
      </c>
    </row>
    <row r="199" spans="1:13">
      <c r="A199" s="6" t="s">
        <v>288</v>
      </c>
      <c r="B199" s="9">
        <f t="shared" si="28"/>
        <v>935</v>
      </c>
      <c r="C199" s="212" t="s">
        <v>104</v>
      </c>
      <c r="D199" s="212" t="s">
        <v>102</v>
      </c>
      <c r="E199" s="65" t="s">
        <v>107</v>
      </c>
      <c r="F199" s="65" t="s">
        <v>108</v>
      </c>
      <c r="G199" s="65" t="s">
        <v>100</v>
      </c>
      <c r="H199" s="65" t="s">
        <v>143</v>
      </c>
      <c r="I199" s="65" t="s">
        <v>286</v>
      </c>
      <c r="J199" s="65"/>
      <c r="K199" s="10">
        <f>K200</f>
        <v>11.7</v>
      </c>
      <c r="L199" s="10">
        <f t="shared" si="29"/>
        <v>0</v>
      </c>
      <c r="M199" s="10">
        <f t="shared" si="29"/>
        <v>0</v>
      </c>
    </row>
    <row r="200" spans="1:13" ht="36" hidden="1">
      <c r="A200" s="75" t="s">
        <v>302</v>
      </c>
      <c r="B200" s="79">
        <f t="shared" si="28"/>
        <v>935</v>
      </c>
      <c r="C200" s="213" t="s">
        <v>104</v>
      </c>
      <c r="D200" s="213" t="s">
        <v>102</v>
      </c>
      <c r="E200" s="76" t="s">
        <v>107</v>
      </c>
      <c r="F200" s="76" t="s">
        <v>108</v>
      </c>
      <c r="G200" s="76" t="s">
        <v>100</v>
      </c>
      <c r="H200" s="76" t="s">
        <v>143</v>
      </c>
      <c r="I200" s="76" t="s">
        <v>287</v>
      </c>
      <c r="J200" s="76"/>
      <c r="K200" s="160">
        <f>K201</f>
        <v>11.7</v>
      </c>
      <c r="L200" s="160">
        <f t="shared" si="29"/>
        <v>0</v>
      </c>
      <c r="M200" s="160">
        <f t="shared" si="29"/>
        <v>0</v>
      </c>
    </row>
    <row r="201" spans="1:13" hidden="1">
      <c r="A201" s="80" t="s">
        <v>54</v>
      </c>
      <c r="B201" s="81">
        <f t="shared" si="28"/>
        <v>935</v>
      </c>
      <c r="C201" s="214" t="s">
        <v>104</v>
      </c>
      <c r="D201" s="214" t="s">
        <v>102</v>
      </c>
      <c r="E201" s="82" t="s">
        <v>107</v>
      </c>
      <c r="F201" s="82" t="s">
        <v>108</v>
      </c>
      <c r="G201" s="82" t="s">
        <v>100</v>
      </c>
      <c r="H201" s="82" t="s">
        <v>143</v>
      </c>
      <c r="I201" s="82" t="s">
        <v>287</v>
      </c>
      <c r="J201" s="82">
        <v>291</v>
      </c>
      <c r="K201" s="161">
        <v>11.7</v>
      </c>
      <c r="L201" s="161"/>
      <c r="M201" s="161">
        <v>0</v>
      </c>
    </row>
    <row r="202" spans="1:13" ht="24" hidden="1">
      <c r="A202" s="6" t="s">
        <v>85</v>
      </c>
      <c r="B202" s="9">
        <f t="shared" si="28"/>
        <v>935</v>
      </c>
      <c r="C202" s="65" t="s">
        <v>104</v>
      </c>
      <c r="D202" s="65" t="s">
        <v>102</v>
      </c>
      <c r="E202" s="65" t="s">
        <v>107</v>
      </c>
      <c r="F202" s="65" t="s">
        <v>108</v>
      </c>
      <c r="G202" s="65" t="s">
        <v>104</v>
      </c>
      <c r="H202" s="65"/>
      <c r="I202" s="65"/>
      <c r="J202" s="76"/>
      <c r="K202" s="10">
        <f t="shared" ref="K202:L206" si="30">K203</f>
        <v>0</v>
      </c>
      <c r="L202" s="10">
        <f t="shared" si="30"/>
        <v>0</v>
      </c>
      <c r="M202" s="10" t="e">
        <f t="shared" si="20"/>
        <v>#DIV/0!</v>
      </c>
    </row>
    <row r="203" spans="1:13" ht="13.5" hidden="1" customHeight="1">
      <c r="A203" s="6" t="s">
        <v>84</v>
      </c>
      <c r="B203" s="9">
        <f t="shared" si="28"/>
        <v>935</v>
      </c>
      <c r="C203" s="65" t="s">
        <v>104</v>
      </c>
      <c r="D203" s="65" t="s">
        <v>102</v>
      </c>
      <c r="E203" s="65" t="s">
        <v>107</v>
      </c>
      <c r="F203" s="65" t="s">
        <v>108</v>
      </c>
      <c r="G203" s="65" t="s">
        <v>104</v>
      </c>
      <c r="H203" s="65">
        <v>43040</v>
      </c>
      <c r="I203" s="65"/>
      <c r="J203" s="76"/>
      <c r="K203" s="10">
        <f t="shared" si="30"/>
        <v>0</v>
      </c>
      <c r="L203" s="10">
        <f t="shared" si="30"/>
        <v>0</v>
      </c>
      <c r="M203" s="10" t="e">
        <f t="shared" si="20"/>
        <v>#DIV/0!</v>
      </c>
    </row>
    <row r="204" spans="1:13" ht="24" hidden="1">
      <c r="A204" s="66" t="s">
        <v>46</v>
      </c>
      <c r="B204" s="69">
        <f t="shared" si="28"/>
        <v>935</v>
      </c>
      <c r="C204" s="67" t="s">
        <v>104</v>
      </c>
      <c r="D204" s="67" t="s">
        <v>102</v>
      </c>
      <c r="E204" s="67" t="s">
        <v>107</v>
      </c>
      <c r="F204" s="67" t="s">
        <v>108</v>
      </c>
      <c r="G204" s="67" t="s">
        <v>104</v>
      </c>
      <c r="H204" s="67">
        <v>43040</v>
      </c>
      <c r="I204" s="67" t="s">
        <v>125</v>
      </c>
      <c r="J204" s="77"/>
      <c r="K204" s="155">
        <f t="shared" si="30"/>
        <v>0</v>
      </c>
      <c r="L204" s="155">
        <f t="shared" si="30"/>
        <v>0</v>
      </c>
      <c r="M204" s="155" t="e">
        <f t="shared" si="20"/>
        <v>#DIV/0!</v>
      </c>
    </row>
    <row r="205" spans="1:13" ht="38.25" hidden="1">
      <c r="A205" s="68" t="s">
        <v>47</v>
      </c>
      <c r="B205" s="69">
        <f t="shared" si="28"/>
        <v>935</v>
      </c>
      <c r="C205" s="70" t="s">
        <v>104</v>
      </c>
      <c r="D205" s="70" t="s">
        <v>102</v>
      </c>
      <c r="E205" s="71" t="s">
        <v>107</v>
      </c>
      <c r="F205" s="72" t="s">
        <v>108</v>
      </c>
      <c r="G205" s="73" t="s">
        <v>104</v>
      </c>
      <c r="H205" s="72">
        <v>43040</v>
      </c>
      <c r="I205" s="72">
        <v>240</v>
      </c>
      <c r="J205" s="78"/>
      <c r="K205" s="162">
        <f t="shared" si="30"/>
        <v>0</v>
      </c>
      <c r="L205" s="162">
        <f t="shared" si="30"/>
        <v>0</v>
      </c>
      <c r="M205" s="162" t="e">
        <f t="shared" si="20"/>
        <v>#DIV/0!</v>
      </c>
    </row>
    <row r="206" spans="1:13" ht="13.5" hidden="1" customHeight="1">
      <c r="A206" s="89" t="s">
        <v>48</v>
      </c>
      <c r="B206" s="90">
        <f t="shared" si="28"/>
        <v>935</v>
      </c>
      <c r="C206" s="91" t="s">
        <v>104</v>
      </c>
      <c r="D206" s="91" t="s">
        <v>102</v>
      </c>
      <c r="E206" s="92" t="s">
        <v>107</v>
      </c>
      <c r="F206" s="78" t="s">
        <v>108</v>
      </c>
      <c r="G206" s="93" t="s">
        <v>104</v>
      </c>
      <c r="H206" s="78">
        <v>43040</v>
      </c>
      <c r="I206" s="78">
        <v>244</v>
      </c>
      <c r="J206" s="78"/>
      <c r="K206" s="163">
        <f t="shared" si="30"/>
        <v>0</v>
      </c>
      <c r="L206" s="163">
        <f t="shared" si="30"/>
        <v>0</v>
      </c>
      <c r="M206" s="163" t="e">
        <f t="shared" si="20"/>
        <v>#DIV/0!</v>
      </c>
    </row>
    <row r="207" spans="1:13" hidden="1">
      <c r="A207" s="83" t="s">
        <v>72</v>
      </c>
      <c r="B207" s="84">
        <f t="shared" si="28"/>
        <v>935</v>
      </c>
      <c r="C207" s="85" t="s">
        <v>104</v>
      </c>
      <c r="D207" s="85" t="s">
        <v>102</v>
      </c>
      <c r="E207" s="86" t="s">
        <v>107</v>
      </c>
      <c r="F207" s="87" t="s">
        <v>108</v>
      </c>
      <c r="G207" s="88" t="s">
        <v>104</v>
      </c>
      <c r="H207" s="87">
        <v>43040</v>
      </c>
      <c r="I207" s="87">
        <v>244</v>
      </c>
      <c r="J207" s="87">
        <v>226</v>
      </c>
      <c r="K207" s="164"/>
      <c r="L207" s="164"/>
      <c r="M207" s="164" t="e">
        <f t="shared" si="20"/>
        <v>#DIV/0!</v>
      </c>
    </row>
    <row r="208" spans="1:13" ht="17.25" hidden="1" customHeight="1">
      <c r="A208" s="68" t="s">
        <v>86</v>
      </c>
      <c r="B208" s="69">
        <f t="shared" si="28"/>
        <v>935</v>
      </c>
      <c r="C208" s="70" t="s">
        <v>104</v>
      </c>
      <c r="D208" s="70" t="s">
        <v>102</v>
      </c>
      <c r="E208" s="71" t="s">
        <v>107</v>
      </c>
      <c r="F208" s="72" t="s">
        <v>108</v>
      </c>
      <c r="G208" s="73" t="s">
        <v>110</v>
      </c>
      <c r="H208" s="72"/>
      <c r="I208" s="72"/>
      <c r="J208" s="78"/>
      <c r="K208" s="162">
        <f t="shared" ref="K208:L212" si="31">K209</f>
        <v>0</v>
      </c>
      <c r="L208" s="162">
        <f t="shared" si="31"/>
        <v>0</v>
      </c>
      <c r="M208" s="162" t="e">
        <f t="shared" si="20"/>
        <v>#DIV/0!</v>
      </c>
    </row>
    <row r="209" spans="1:13" ht="25.5" hidden="1">
      <c r="A209" s="68" t="s">
        <v>84</v>
      </c>
      <c r="B209" s="69">
        <f t="shared" si="28"/>
        <v>935</v>
      </c>
      <c r="C209" s="70" t="s">
        <v>104</v>
      </c>
      <c r="D209" s="70" t="s">
        <v>102</v>
      </c>
      <c r="E209" s="71" t="s">
        <v>107</v>
      </c>
      <c r="F209" s="72" t="s">
        <v>108</v>
      </c>
      <c r="G209" s="73" t="s">
        <v>110</v>
      </c>
      <c r="H209" s="72">
        <v>43040</v>
      </c>
      <c r="I209" s="72"/>
      <c r="J209" s="78"/>
      <c r="K209" s="162">
        <f t="shared" si="31"/>
        <v>0</v>
      </c>
      <c r="L209" s="162">
        <f t="shared" si="31"/>
        <v>0</v>
      </c>
      <c r="M209" s="162" t="e">
        <f t="shared" si="20"/>
        <v>#DIV/0!</v>
      </c>
    </row>
    <row r="210" spans="1:13" ht="38.25" hidden="1">
      <c r="A210" s="68" t="s">
        <v>46</v>
      </c>
      <c r="B210" s="69">
        <f t="shared" si="28"/>
        <v>935</v>
      </c>
      <c r="C210" s="70" t="s">
        <v>104</v>
      </c>
      <c r="D210" s="70" t="s">
        <v>102</v>
      </c>
      <c r="E210" s="71" t="s">
        <v>107</v>
      </c>
      <c r="F210" s="72" t="s">
        <v>108</v>
      </c>
      <c r="G210" s="73" t="s">
        <v>110</v>
      </c>
      <c r="H210" s="72">
        <v>43040</v>
      </c>
      <c r="I210" s="72">
        <v>200</v>
      </c>
      <c r="J210" s="78"/>
      <c r="K210" s="162">
        <f t="shared" si="31"/>
        <v>0</v>
      </c>
      <c r="L210" s="162">
        <f t="shared" si="31"/>
        <v>0</v>
      </c>
      <c r="M210" s="162" t="e">
        <f t="shared" si="20"/>
        <v>#DIV/0!</v>
      </c>
    </row>
    <row r="211" spans="1:13" ht="38.25" hidden="1">
      <c r="A211" s="68" t="s">
        <v>47</v>
      </c>
      <c r="B211" s="69">
        <f t="shared" si="28"/>
        <v>935</v>
      </c>
      <c r="C211" s="70" t="s">
        <v>104</v>
      </c>
      <c r="D211" s="70" t="s">
        <v>102</v>
      </c>
      <c r="E211" s="71" t="s">
        <v>107</v>
      </c>
      <c r="F211" s="72" t="s">
        <v>108</v>
      </c>
      <c r="G211" s="73" t="s">
        <v>110</v>
      </c>
      <c r="H211" s="72">
        <v>43040</v>
      </c>
      <c r="I211" s="72">
        <v>240</v>
      </c>
      <c r="J211" s="78"/>
      <c r="K211" s="162">
        <f t="shared" si="31"/>
        <v>0</v>
      </c>
      <c r="L211" s="162">
        <f t="shared" si="31"/>
        <v>0</v>
      </c>
      <c r="M211" s="162" t="e">
        <f t="shared" si="20"/>
        <v>#DIV/0!</v>
      </c>
    </row>
    <row r="212" spans="1:13" ht="13.5" hidden="1" customHeight="1">
      <c r="A212" s="89" t="s">
        <v>48</v>
      </c>
      <c r="B212" s="90">
        <f t="shared" si="28"/>
        <v>935</v>
      </c>
      <c r="C212" s="91" t="s">
        <v>104</v>
      </c>
      <c r="D212" s="91" t="s">
        <v>102</v>
      </c>
      <c r="E212" s="92" t="s">
        <v>107</v>
      </c>
      <c r="F212" s="78" t="s">
        <v>108</v>
      </c>
      <c r="G212" s="93" t="s">
        <v>110</v>
      </c>
      <c r="H212" s="78">
        <v>43040</v>
      </c>
      <c r="I212" s="78">
        <v>244</v>
      </c>
      <c r="J212" s="78"/>
      <c r="K212" s="163">
        <f t="shared" si="31"/>
        <v>0</v>
      </c>
      <c r="L212" s="163">
        <f t="shared" si="31"/>
        <v>0</v>
      </c>
      <c r="M212" s="163" t="e">
        <f t="shared" si="20"/>
        <v>#DIV/0!</v>
      </c>
    </row>
    <row r="213" spans="1:13" hidden="1">
      <c r="A213" s="83" t="s">
        <v>72</v>
      </c>
      <c r="B213" s="84">
        <f t="shared" si="28"/>
        <v>935</v>
      </c>
      <c r="C213" s="85" t="s">
        <v>104</v>
      </c>
      <c r="D213" s="85" t="s">
        <v>102</v>
      </c>
      <c r="E213" s="86" t="s">
        <v>107</v>
      </c>
      <c r="F213" s="87" t="s">
        <v>108</v>
      </c>
      <c r="G213" s="88" t="s">
        <v>110</v>
      </c>
      <c r="H213" s="87">
        <v>43040</v>
      </c>
      <c r="I213" s="87">
        <v>244</v>
      </c>
      <c r="J213" s="87">
        <v>226</v>
      </c>
      <c r="K213" s="164"/>
      <c r="L213" s="164"/>
      <c r="M213" s="164" t="e">
        <f t="shared" si="20"/>
        <v>#DIV/0!</v>
      </c>
    </row>
    <row r="214" spans="1:13" ht="27.75" customHeight="1">
      <c r="A214" s="6" t="s">
        <v>65</v>
      </c>
      <c r="B214" s="69">
        <f t="shared" si="28"/>
        <v>935</v>
      </c>
      <c r="C214" s="70" t="s">
        <v>104</v>
      </c>
      <c r="D214" s="70" t="s">
        <v>102</v>
      </c>
      <c r="E214" s="71" t="s">
        <v>106</v>
      </c>
      <c r="F214" s="72" t="s">
        <v>108</v>
      </c>
      <c r="G214" s="204"/>
      <c r="H214" s="143"/>
      <c r="I214" s="143"/>
      <c r="J214" s="78"/>
      <c r="K214" s="205">
        <f>K215</f>
        <v>177.8</v>
      </c>
      <c r="L214" s="205">
        <f>L215</f>
        <v>0</v>
      </c>
      <c r="M214" s="205">
        <f t="shared" si="20"/>
        <v>0</v>
      </c>
    </row>
    <row r="215" spans="1:13" ht="37.5" customHeight="1">
      <c r="A215" s="6" t="s">
        <v>66</v>
      </c>
      <c r="B215" s="69">
        <f t="shared" si="28"/>
        <v>935</v>
      </c>
      <c r="C215" s="70" t="s">
        <v>104</v>
      </c>
      <c r="D215" s="70" t="s">
        <v>102</v>
      </c>
      <c r="E215" s="71" t="s">
        <v>106</v>
      </c>
      <c r="F215" s="72" t="s">
        <v>8</v>
      </c>
      <c r="G215" s="72" t="s">
        <v>109</v>
      </c>
      <c r="H215" s="72"/>
      <c r="I215" s="72"/>
      <c r="J215" s="78"/>
      <c r="K215" s="162">
        <f>K221+K216</f>
        <v>177.8</v>
      </c>
      <c r="L215" s="162">
        <f>L221+L216</f>
        <v>0</v>
      </c>
      <c r="M215" s="162">
        <f t="shared" si="20"/>
        <v>0</v>
      </c>
    </row>
    <row r="216" spans="1:13" ht="58.5" hidden="1" customHeight="1">
      <c r="A216" s="6" t="s">
        <v>40</v>
      </c>
      <c r="B216" s="69">
        <f t="shared" si="28"/>
        <v>935</v>
      </c>
      <c r="C216" s="70" t="s">
        <v>104</v>
      </c>
      <c r="D216" s="70" t="s">
        <v>102</v>
      </c>
      <c r="E216" s="71" t="s">
        <v>106</v>
      </c>
      <c r="F216" s="72" t="s">
        <v>8</v>
      </c>
      <c r="G216" s="72" t="s">
        <v>109</v>
      </c>
      <c r="H216" s="72" t="s">
        <v>111</v>
      </c>
      <c r="I216" s="72"/>
      <c r="J216" s="78"/>
      <c r="K216" s="162">
        <f t="shared" ref="K216:L219" si="32">K217</f>
        <v>0</v>
      </c>
      <c r="L216" s="162">
        <f t="shared" si="32"/>
        <v>0</v>
      </c>
      <c r="M216" s="162" t="e">
        <f>L216/K216*100</f>
        <v>#DIV/0!</v>
      </c>
    </row>
    <row r="217" spans="1:13" ht="38.25" hidden="1" customHeight="1">
      <c r="A217" s="68" t="s">
        <v>46</v>
      </c>
      <c r="B217" s="69">
        <f t="shared" si="28"/>
        <v>935</v>
      </c>
      <c r="C217" s="70" t="s">
        <v>104</v>
      </c>
      <c r="D217" s="70" t="s">
        <v>102</v>
      </c>
      <c r="E217" s="71" t="s">
        <v>106</v>
      </c>
      <c r="F217" s="72" t="s">
        <v>8</v>
      </c>
      <c r="G217" s="72" t="s">
        <v>109</v>
      </c>
      <c r="H217" s="72" t="s">
        <v>111</v>
      </c>
      <c r="I217" s="72">
        <v>200</v>
      </c>
      <c r="J217" s="78"/>
      <c r="K217" s="162">
        <f t="shared" si="32"/>
        <v>0</v>
      </c>
      <c r="L217" s="162">
        <f t="shared" si="32"/>
        <v>0</v>
      </c>
      <c r="M217" s="162" t="e">
        <f>L217/K217*100</f>
        <v>#DIV/0!</v>
      </c>
    </row>
    <row r="218" spans="1:13" ht="37.5" hidden="1" customHeight="1">
      <c r="A218" s="68" t="s">
        <v>47</v>
      </c>
      <c r="B218" s="69">
        <f t="shared" si="28"/>
        <v>935</v>
      </c>
      <c r="C218" s="70" t="s">
        <v>104</v>
      </c>
      <c r="D218" s="70" t="s">
        <v>102</v>
      </c>
      <c r="E218" s="71" t="s">
        <v>106</v>
      </c>
      <c r="F218" s="72" t="s">
        <v>8</v>
      </c>
      <c r="G218" s="72" t="s">
        <v>109</v>
      </c>
      <c r="H218" s="72" t="s">
        <v>111</v>
      </c>
      <c r="I218" s="72">
        <v>240</v>
      </c>
      <c r="J218" s="78"/>
      <c r="K218" s="162">
        <f t="shared" si="32"/>
        <v>0</v>
      </c>
      <c r="L218" s="162">
        <f t="shared" si="32"/>
        <v>0</v>
      </c>
      <c r="M218" s="162" t="e">
        <f>L218/K218*100</f>
        <v>#DIV/0!</v>
      </c>
    </row>
    <row r="219" spans="1:13" ht="16.5" hidden="1" customHeight="1">
      <c r="A219" s="89" t="s">
        <v>48</v>
      </c>
      <c r="B219" s="90">
        <f t="shared" si="28"/>
        <v>935</v>
      </c>
      <c r="C219" s="91" t="s">
        <v>104</v>
      </c>
      <c r="D219" s="91" t="s">
        <v>102</v>
      </c>
      <c r="E219" s="92" t="s">
        <v>106</v>
      </c>
      <c r="F219" s="78" t="s">
        <v>8</v>
      </c>
      <c r="G219" s="78" t="s">
        <v>109</v>
      </c>
      <c r="H219" s="78" t="s">
        <v>111</v>
      </c>
      <c r="I219" s="78">
        <v>244</v>
      </c>
      <c r="J219" s="78"/>
      <c r="K219" s="163">
        <f t="shared" si="32"/>
        <v>0</v>
      </c>
      <c r="L219" s="163">
        <f t="shared" si="32"/>
        <v>0</v>
      </c>
      <c r="M219" s="163" t="e">
        <f>L219/K219*100</f>
        <v>#DIV/0!</v>
      </c>
    </row>
    <row r="220" spans="1:13" ht="18.75" hidden="1" customHeight="1">
      <c r="A220" s="83" t="s">
        <v>72</v>
      </c>
      <c r="B220" s="84">
        <f t="shared" si="28"/>
        <v>935</v>
      </c>
      <c r="C220" s="85" t="s">
        <v>104</v>
      </c>
      <c r="D220" s="85" t="s">
        <v>102</v>
      </c>
      <c r="E220" s="86" t="s">
        <v>106</v>
      </c>
      <c r="F220" s="87" t="s">
        <v>8</v>
      </c>
      <c r="G220" s="87" t="s">
        <v>109</v>
      </c>
      <c r="H220" s="87" t="s">
        <v>111</v>
      </c>
      <c r="I220" s="87">
        <v>244</v>
      </c>
      <c r="J220" s="87">
        <v>226</v>
      </c>
      <c r="K220" s="164"/>
      <c r="L220" s="164"/>
      <c r="M220" s="164" t="e">
        <f>L220/K220*100</f>
        <v>#DIV/0!</v>
      </c>
    </row>
    <row r="221" spans="1:13" ht="39.75" customHeight="1">
      <c r="A221" s="206" t="s">
        <v>280</v>
      </c>
      <c r="B221" s="69">
        <f t="shared" si="28"/>
        <v>935</v>
      </c>
      <c r="C221" s="70" t="s">
        <v>104</v>
      </c>
      <c r="D221" s="70" t="s">
        <v>102</v>
      </c>
      <c r="E221" s="71" t="s">
        <v>106</v>
      </c>
      <c r="F221" s="72" t="s">
        <v>8</v>
      </c>
      <c r="G221" s="72" t="s">
        <v>109</v>
      </c>
      <c r="H221" s="72" t="s">
        <v>281</v>
      </c>
      <c r="I221" s="72"/>
      <c r="J221" s="78"/>
      <c r="K221" s="162">
        <f t="shared" ref="K221:L224" si="33">K222</f>
        <v>177.8</v>
      </c>
      <c r="L221" s="162">
        <f t="shared" si="33"/>
        <v>0</v>
      </c>
      <c r="M221" s="162">
        <f t="shared" si="20"/>
        <v>0</v>
      </c>
    </row>
    <row r="222" spans="1:13" ht="38.25">
      <c r="A222" s="68" t="s">
        <v>46</v>
      </c>
      <c r="B222" s="69">
        <f t="shared" si="28"/>
        <v>935</v>
      </c>
      <c r="C222" s="70" t="s">
        <v>104</v>
      </c>
      <c r="D222" s="70" t="s">
        <v>102</v>
      </c>
      <c r="E222" s="71" t="s">
        <v>106</v>
      </c>
      <c r="F222" s="72" t="s">
        <v>8</v>
      </c>
      <c r="G222" s="72" t="s">
        <v>109</v>
      </c>
      <c r="H222" s="72" t="s">
        <v>281</v>
      </c>
      <c r="I222" s="72">
        <v>200</v>
      </c>
      <c r="J222" s="78"/>
      <c r="K222" s="162">
        <f t="shared" si="33"/>
        <v>177.8</v>
      </c>
      <c r="L222" s="162">
        <f t="shared" si="33"/>
        <v>0</v>
      </c>
      <c r="M222" s="162">
        <f t="shared" si="20"/>
        <v>0</v>
      </c>
    </row>
    <row r="223" spans="1:13" ht="37.5" customHeight="1">
      <c r="A223" s="68" t="s">
        <v>47</v>
      </c>
      <c r="B223" s="69">
        <f t="shared" si="28"/>
        <v>935</v>
      </c>
      <c r="C223" s="70" t="s">
        <v>104</v>
      </c>
      <c r="D223" s="70" t="s">
        <v>102</v>
      </c>
      <c r="E223" s="71" t="s">
        <v>106</v>
      </c>
      <c r="F223" s="72" t="s">
        <v>8</v>
      </c>
      <c r="G223" s="72" t="s">
        <v>109</v>
      </c>
      <c r="H223" s="72" t="s">
        <v>281</v>
      </c>
      <c r="I223" s="72">
        <v>240</v>
      </c>
      <c r="J223" s="78"/>
      <c r="K223" s="162">
        <f t="shared" si="33"/>
        <v>177.8</v>
      </c>
      <c r="L223" s="162">
        <f t="shared" si="33"/>
        <v>0</v>
      </c>
      <c r="M223" s="162">
        <f t="shared" si="20"/>
        <v>0</v>
      </c>
    </row>
    <row r="224" spans="1:13" ht="16.5" hidden="1" customHeight="1">
      <c r="A224" s="89" t="s">
        <v>48</v>
      </c>
      <c r="B224" s="90">
        <f t="shared" si="28"/>
        <v>935</v>
      </c>
      <c r="C224" s="91" t="s">
        <v>104</v>
      </c>
      <c r="D224" s="91" t="s">
        <v>102</v>
      </c>
      <c r="E224" s="92" t="s">
        <v>106</v>
      </c>
      <c r="F224" s="78" t="s">
        <v>8</v>
      </c>
      <c r="G224" s="78" t="s">
        <v>109</v>
      </c>
      <c r="H224" s="78" t="s">
        <v>281</v>
      </c>
      <c r="I224" s="78">
        <v>244</v>
      </c>
      <c r="J224" s="78"/>
      <c r="K224" s="163">
        <f t="shared" si="33"/>
        <v>177.8</v>
      </c>
      <c r="L224" s="163">
        <f t="shared" si="33"/>
        <v>0</v>
      </c>
      <c r="M224" s="163">
        <f t="shared" si="20"/>
        <v>0</v>
      </c>
    </row>
    <row r="225" spans="1:13" hidden="1">
      <c r="A225" s="83" t="s">
        <v>72</v>
      </c>
      <c r="B225" s="84">
        <f t="shared" si="28"/>
        <v>935</v>
      </c>
      <c r="C225" s="85" t="s">
        <v>104</v>
      </c>
      <c r="D225" s="85" t="s">
        <v>102</v>
      </c>
      <c r="E225" s="86" t="s">
        <v>106</v>
      </c>
      <c r="F225" s="87" t="s">
        <v>8</v>
      </c>
      <c r="G225" s="87" t="s">
        <v>109</v>
      </c>
      <c r="H225" s="87" t="s">
        <v>281</v>
      </c>
      <c r="I225" s="87">
        <v>244</v>
      </c>
      <c r="J225" s="87">
        <v>226</v>
      </c>
      <c r="K225" s="164">
        <v>177.8</v>
      </c>
      <c r="L225" s="164"/>
      <c r="M225" s="164">
        <f t="shared" si="20"/>
        <v>0</v>
      </c>
    </row>
    <row r="226" spans="1:13" ht="13.5">
      <c r="A226" s="94" t="s">
        <v>87</v>
      </c>
      <c r="B226" s="95">
        <f t="shared" si="28"/>
        <v>935</v>
      </c>
      <c r="C226" s="97" t="s">
        <v>17</v>
      </c>
      <c r="D226" s="97"/>
      <c r="E226" s="96"/>
      <c r="F226" s="96"/>
      <c r="G226" s="97"/>
      <c r="H226" s="96"/>
      <c r="I226" s="96" t="s">
        <v>0</v>
      </c>
      <c r="J226" s="98"/>
      <c r="K226" s="165">
        <f t="shared" ref="K226:L238" si="34">K227</f>
        <v>207.6</v>
      </c>
      <c r="L226" s="165">
        <f>L227</f>
        <v>0</v>
      </c>
      <c r="M226" s="165">
        <f t="shared" si="20"/>
        <v>0</v>
      </c>
    </row>
    <row r="227" spans="1:13" ht="13.5">
      <c r="A227" s="94" t="s">
        <v>88</v>
      </c>
      <c r="B227" s="95">
        <f t="shared" si="28"/>
        <v>935</v>
      </c>
      <c r="C227" s="97" t="s">
        <v>17</v>
      </c>
      <c r="D227" s="97" t="s">
        <v>29</v>
      </c>
      <c r="E227" s="96"/>
      <c r="F227" s="96"/>
      <c r="G227" s="97"/>
      <c r="H227" s="96"/>
      <c r="I227" s="96" t="s">
        <v>0</v>
      </c>
      <c r="J227" s="98"/>
      <c r="K227" s="165">
        <f t="shared" si="34"/>
        <v>207.6</v>
      </c>
      <c r="L227" s="165">
        <f>L228</f>
        <v>0</v>
      </c>
      <c r="M227" s="165">
        <f t="shared" si="20"/>
        <v>0</v>
      </c>
    </row>
    <row r="228" spans="1:13" ht="38.25">
      <c r="A228" s="68" t="s">
        <v>65</v>
      </c>
      <c r="B228" s="69">
        <f t="shared" si="28"/>
        <v>935</v>
      </c>
      <c r="C228" s="70" t="s">
        <v>17</v>
      </c>
      <c r="D228" s="70" t="s">
        <v>29</v>
      </c>
      <c r="E228" s="71">
        <v>89</v>
      </c>
      <c r="F228" s="72">
        <v>0</v>
      </c>
      <c r="G228" s="73"/>
      <c r="H228" s="72"/>
      <c r="I228" s="72"/>
      <c r="J228" s="78"/>
      <c r="K228" s="162">
        <f t="shared" si="34"/>
        <v>207.6</v>
      </c>
      <c r="L228" s="162">
        <f>L229</f>
        <v>0</v>
      </c>
      <c r="M228" s="162">
        <f t="shared" si="20"/>
        <v>0</v>
      </c>
    </row>
    <row r="229" spans="1:13" ht="51">
      <c r="A229" s="68" t="s">
        <v>66</v>
      </c>
      <c r="B229" s="69">
        <f t="shared" si="28"/>
        <v>935</v>
      </c>
      <c r="C229" s="70" t="s">
        <v>17</v>
      </c>
      <c r="D229" s="70" t="s">
        <v>29</v>
      </c>
      <c r="E229" s="71">
        <v>89</v>
      </c>
      <c r="F229" s="72">
        <v>1</v>
      </c>
      <c r="G229" s="73"/>
      <c r="H229" s="72"/>
      <c r="I229" s="72"/>
      <c r="J229" s="78"/>
      <c r="K229" s="162">
        <f>K230+K235</f>
        <v>207.6</v>
      </c>
      <c r="L229" s="162">
        <f>L230+L235</f>
        <v>0</v>
      </c>
      <c r="M229" s="162">
        <f t="shared" si="20"/>
        <v>0</v>
      </c>
    </row>
    <row r="230" spans="1:13" ht="25.5">
      <c r="A230" s="68" t="s">
        <v>89</v>
      </c>
      <c r="B230" s="69">
        <f t="shared" si="28"/>
        <v>935</v>
      </c>
      <c r="C230" s="70" t="s">
        <v>17</v>
      </c>
      <c r="D230" s="70" t="s">
        <v>29</v>
      </c>
      <c r="E230" s="71">
        <v>89</v>
      </c>
      <c r="F230" s="72">
        <v>1</v>
      </c>
      <c r="G230" s="73" t="s">
        <v>109</v>
      </c>
      <c r="H230" s="72" t="s">
        <v>118</v>
      </c>
      <c r="I230" s="72"/>
      <c r="J230" s="78"/>
      <c r="K230" s="162">
        <f t="shared" si="34"/>
        <v>72.900000000000006</v>
      </c>
      <c r="L230" s="162">
        <f>L231</f>
        <v>0</v>
      </c>
      <c r="M230" s="162">
        <f t="shared" si="20"/>
        <v>0</v>
      </c>
    </row>
    <row r="231" spans="1:13" ht="25.5">
      <c r="A231" s="68" t="s">
        <v>90</v>
      </c>
      <c r="B231" s="69">
        <f t="shared" si="28"/>
        <v>935</v>
      </c>
      <c r="C231" s="70" t="s">
        <v>17</v>
      </c>
      <c r="D231" s="70" t="s">
        <v>29</v>
      </c>
      <c r="E231" s="71">
        <v>89</v>
      </c>
      <c r="F231" s="72">
        <v>1</v>
      </c>
      <c r="G231" s="73" t="s">
        <v>109</v>
      </c>
      <c r="H231" s="72" t="s">
        <v>118</v>
      </c>
      <c r="I231" s="72">
        <v>300</v>
      </c>
      <c r="J231" s="78"/>
      <c r="K231" s="162">
        <f t="shared" si="34"/>
        <v>72.900000000000006</v>
      </c>
      <c r="L231" s="162">
        <f>L232</f>
        <v>0</v>
      </c>
      <c r="M231" s="162">
        <f t="shared" si="20"/>
        <v>0</v>
      </c>
    </row>
    <row r="232" spans="1:13" ht="28.5" customHeight="1">
      <c r="A232" s="68" t="s">
        <v>91</v>
      </c>
      <c r="B232" s="211">
        <f t="shared" si="28"/>
        <v>935</v>
      </c>
      <c r="C232" s="70" t="s">
        <v>17</v>
      </c>
      <c r="D232" s="70" t="s">
        <v>29</v>
      </c>
      <c r="E232" s="71">
        <v>89</v>
      </c>
      <c r="F232" s="72">
        <v>1</v>
      </c>
      <c r="G232" s="73" t="s">
        <v>109</v>
      </c>
      <c r="H232" s="72" t="s">
        <v>118</v>
      </c>
      <c r="I232" s="72">
        <v>310</v>
      </c>
      <c r="J232" s="78"/>
      <c r="K232" s="162">
        <f t="shared" si="34"/>
        <v>72.900000000000006</v>
      </c>
      <c r="L232" s="162">
        <f>L233</f>
        <v>0</v>
      </c>
      <c r="M232" s="162">
        <f t="shared" si="20"/>
        <v>0</v>
      </c>
    </row>
    <row r="233" spans="1:13" ht="28.5" hidden="1" customHeight="1">
      <c r="A233" s="89" t="s">
        <v>92</v>
      </c>
      <c r="B233" s="210">
        <f t="shared" si="28"/>
        <v>935</v>
      </c>
      <c r="C233" s="91" t="s">
        <v>17</v>
      </c>
      <c r="D233" s="91" t="s">
        <v>29</v>
      </c>
      <c r="E233" s="92">
        <v>89</v>
      </c>
      <c r="F233" s="78">
        <v>1</v>
      </c>
      <c r="G233" s="93" t="s">
        <v>109</v>
      </c>
      <c r="H233" s="78" t="s">
        <v>118</v>
      </c>
      <c r="I233" s="78">
        <v>312</v>
      </c>
      <c r="J233" s="78"/>
      <c r="K233" s="163">
        <f t="shared" si="34"/>
        <v>72.900000000000006</v>
      </c>
      <c r="L233" s="163">
        <f>L234</f>
        <v>0</v>
      </c>
      <c r="M233" s="163">
        <f t="shared" si="20"/>
        <v>0</v>
      </c>
    </row>
    <row r="234" spans="1:13" ht="51" hidden="1">
      <c r="A234" s="83" t="s">
        <v>93</v>
      </c>
      <c r="B234" s="84">
        <f t="shared" si="28"/>
        <v>935</v>
      </c>
      <c r="C234" s="85" t="s">
        <v>17</v>
      </c>
      <c r="D234" s="85" t="s">
        <v>29</v>
      </c>
      <c r="E234" s="86">
        <v>89</v>
      </c>
      <c r="F234" s="87">
        <v>1</v>
      </c>
      <c r="G234" s="88" t="s">
        <v>109</v>
      </c>
      <c r="H234" s="87" t="s">
        <v>118</v>
      </c>
      <c r="I234" s="87">
        <v>312</v>
      </c>
      <c r="J234" s="87">
        <v>264</v>
      </c>
      <c r="K234" s="164">
        <v>72.900000000000006</v>
      </c>
      <c r="L234" s="164"/>
      <c r="M234" s="164">
        <f t="shared" si="20"/>
        <v>0</v>
      </c>
    </row>
    <row r="235" spans="1:13" ht="60">
      <c r="A235" s="6" t="s">
        <v>40</v>
      </c>
      <c r="B235" s="69">
        <f t="shared" si="28"/>
        <v>935</v>
      </c>
      <c r="C235" s="70" t="s">
        <v>17</v>
      </c>
      <c r="D235" s="70" t="s">
        <v>29</v>
      </c>
      <c r="E235" s="71">
        <v>89</v>
      </c>
      <c r="F235" s="72">
        <v>1</v>
      </c>
      <c r="G235" s="73" t="s">
        <v>109</v>
      </c>
      <c r="H235" s="72" t="s">
        <v>111</v>
      </c>
      <c r="I235" s="72"/>
      <c r="J235" s="78"/>
      <c r="K235" s="162">
        <f t="shared" si="34"/>
        <v>134.69999999999999</v>
      </c>
      <c r="L235" s="162">
        <f t="shared" si="34"/>
        <v>0</v>
      </c>
      <c r="M235" s="162">
        <f>L235/K235*100</f>
        <v>0</v>
      </c>
    </row>
    <row r="236" spans="1:13" ht="25.5">
      <c r="A236" s="68" t="s">
        <v>90</v>
      </c>
      <c r="B236" s="69">
        <f t="shared" si="28"/>
        <v>935</v>
      </c>
      <c r="C236" s="70" t="s">
        <v>17</v>
      </c>
      <c r="D236" s="70" t="s">
        <v>29</v>
      </c>
      <c r="E236" s="71">
        <v>89</v>
      </c>
      <c r="F236" s="72">
        <v>1</v>
      </c>
      <c r="G236" s="73" t="s">
        <v>109</v>
      </c>
      <c r="H236" s="72" t="s">
        <v>111</v>
      </c>
      <c r="I236" s="72">
        <v>300</v>
      </c>
      <c r="J236" s="78"/>
      <c r="K236" s="162">
        <f t="shared" si="34"/>
        <v>134.69999999999999</v>
      </c>
      <c r="L236" s="162">
        <f t="shared" si="34"/>
        <v>0</v>
      </c>
      <c r="M236" s="162">
        <f>L236/K236*100</f>
        <v>0</v>
      </c>
    </row>
    <row r="237" spans="1:13" ht="24.75" customHeight="1">
      <c r="A237" s="68" t="s">
        <v>91</v>
      </c>
      <c r="B237" s="211">
        <f t="shared" si="28"/>
        <v>935</v>
      </c>
      <c r="C237" s="70" t="s">
        <v>17</v>
      </c>
      <c r="D237" s="70" t="s">
        <v>29</v>
      </c>
      <c r="E237" s="71">
        <v>89</v>
      </c>
      <c r="F237" s="72">
        <v>1</v>
      </c>
      <c r="G237" s="73" t="s">
        <v>109</v>
      </c>
      <c r="H237" s="72" t="s">
        <v>111</v>
      </c>
      <c r="I237" s="72">
        <v>310</v>
      </c>
      <c r="J237" s="78"/>
      <c r="K237" s="162">
        <f t="shared" si="34"/>
        <v>134.69999999999999</v>
      </c>
      <c r="L237" s="162">
        <f t="shared" si="34"/>
        <v>0</v>
      </c>
      <c r="M237" s="162">
        <f>L237/K237*100</f>
        <v>0</v>
      </c>
    </row>
    <row r="238" spans="1:13" ht="25.5" hidden="1">
      <c r="A238" s="89" t="s">
        <v>92</v>
      </c>
      <c r="B238" s="210">
        <f t="shared" si="28"/>
        <v>935</v>
      </c>
      <c r="C238" s="91" t="s">
        <v>17</v>
      </c>
      <c r="D238" s="91" t="s">
        <v>29</v>
      </c>
      <c r="E238" s="92">
        <v>89</v>
      </c>
      <c r="F238" s="78">
        <v>1</v>
      </c>
      <c r="G238" s="93" t="s">
        <v>109</v>
      </c>
      <c r="H238" s="78" t="s">
        <v>111</v>
      </c>
      <c r="I238" s="78">
        <v>312</v>
      </c>
      <c r="J238" s="78"/>
      <c r="K238" s="163">
        <f t="shared" si="34"/>
        <v>134.69999999999999</v>
      </c>
      <c r="L238" s="163">
        <f t="shared" si="34"/>
        <v>0</v>
      </c>
      <c r="M238" s="163">
        <f>L238/K238*100</f>
        <v>0</v>
      </c>
    </row>
    <row r="239" spans="1:13" ht="51" hidden="1">
      <c r="A239" s="83" t="s">
        <v>93</v>
      </c>
      <c r="B239" s="84">
        <f t="shared" si="28"/>
        <v>935</v>
      </c>
      <c r="C239" s="85" t="s">
        <v>17</v>
      </c>
      <c r="D239" s="85" t="s">
        <v>29</v>
      </c>
      <c r="E239" s="86">
        <v>89</v>
      </c>
      <c r="F239" s="87">
        <v>1</v>
      </c>
      <c r="G239" s="88" t="s">
        <v>109</v>
      </c>
      <c r="H239" s="87" t="s">
        <v>111</v>
      </c>
      <c r="I239" s="87">
        <v>312</v>
      </c>
      <c r="J239" s="87">
        <v>264</v>
      </c>
      <c r="K239" s="164">
        <v>134.69999999999999</v>
      </c>
      <c r="L239" s="164"/>
      <c r="M239" s="164">
        <f>L239/K239*100</f>
        <v>0</v>
      </c>
    </row>
    <row r="240" spans="1:13" ht="27" hidden="1">
      <c r="A240" s="94" t="s">
        <v>94</v>
      </c>
      <c r="B240" s="95">
        <f t="shared" si="28"/>
        <v>935</v>
      </c>
      <c r="C240" s="96">
        <v>13</v>
      </c>
      <c r="D240" s="97"/>
      <c r="E240" s="96"/>
      <c r="F240" s="96"/>
      <c r="G240" s="97"/>
      <c r="H240" s="96"/>
      <c r="I240" s="96"/>
      <c r="J240" s="98"/>
      <c r="K240" s="165">
        <f t="shared" ref="K240:K246" si="35">K241</f>
        <v>0</v>
      </c>
      <c r="L240" s="165">
        <f t="shared" ref="L240:L246" si="36">L241</f>
        <v>0</v>
      </c>
      <c r="M240" s="165" t="e">
        <f t="shared" si="20"/>
        <v>#DIV/0!</v>
      </c>
    </row>
    <row r="241" spans="1:13" ht="28.5" hidden="1" customHeight="1">
      <c r="A241" s="94" t="s">
        <v>95</v>
      </c>
      <c r="B241" s="95">
        <f t="shared" si="28"/>
        <v>935</v>
      </c>
      <c r="C241" s="96">
        <v>13</v>
      </c>
      <c r="D241" s="97" t="s">
        <v>29</v>
      </c>
      <c r="E241" s="96"/>
      <c r="F241" s="96"/>
      <c r="G241" s="97"/>
      <c r="H241" s="96"/>
      <c r="I241" s="96"/>
      <c r="J241" s="98"/>
      <c r="K241" s="165">
        <f t="shared" si="35"/>
        <v>0</v>
      </c>
      <c r="L241" s="165">
        <f t="shared" si="36"/>
        <v>0</v>
      </c>
      <c r="M241" s="165" t="e">
        <f>L241/K241*100</f>
        <v>#DIV/0!</v>
      </c>
    </row>
    <row r="242" spans="1:13" ht="38.25" hidden="1">
      <c r="A242" s="68" t="s">
        <v>65</v>
      </c>
      <c r="B242" s="69">
        <f t="shared" si="28"/>
        <v>935</v>
      </c>
      <c r="C242" s="71">
        <v>13</v>
      </c>
      <c r="D242" s="70" t="s">
        <v>29</v>
      </c>
      <c r="E242" s="71" t="s">
        <v>106</v>
      </c>
      <c r="F242" s="72" t="s">
        <v>108</v>
      </c>
      <c r="G242" s="73"/>
      <c r="H242" s="72"/>
      <c r="I242" s="72"/>
      <c r="J242" s="78"/>
      <c r="K242" s="162">
        <f t="shared" si="35"/>
        <v>0</v>
      </c>
      <c r="L242" s="162">
        <f t="shared" si="36"/>
        <v>0</v>
      </c>
      <c r="M242" s="162" t="e">
        <f t="shared" si="20"/>
        <v>#DIV/0!</v>
      </c>
    </row>
    <row r="243" spans="1:13" ht="51" hidden="1">
      <c r="A243" s="68" t="s">
        <v>66</v>
      </c>
      <c r="B243" s="69">
        <f t="shared" si="28"/>
        <v>935</v>
      </c>
      <c r="C243" s="71">
        <v>13</v>
      </c>
      <c r="D243" s="70" t="s">
        <v>29</v>
      </c>
      <c r="E243" s="71">
        <v>89</v>
      </c>
      <c r="F243" s="72">
        <v>1</v>
      </c>
      <c r="G243" s="73"/>
      <c r="H243" s="72"/>
      <c r="I243" s="72"/>
      <c r="J243" s="78"/>
      <c r="K243" s="162">
        <f t="shared" si="35"/>
        <v>0</v>
      </c>
      <c r="L243" s="162">
        <f t="shared" si="36"/>
        <v>0</v>
      </c>
      <c r="M243" s="162" t="e">
        <f t="shared" si="20"/>
        <v>#DIV/0!</v>
      </c>
    </row>
    <row r="244" spans="1:13" ht="25.5" hidden="1">
      <c r="A244" s="68" t="s">
        <v>96</v>
      </c>
      <c r="B244" s="69">
        <f t="shared" si="28"/>
        <v>935</v>
      </c>
      <c r="C244" s="71">
        <v>13</v>
      </c>
      <c r="D244" s="70" t="s">
        <v>29</v>
      </c>
      <c r="E244" s="71" t="s">
        <v>106</v>
      </c>
      <c r="F244" s="72" t="s">
        <v>8</v>
      </c>
      <c r="G244" s="73" t="s">
        <v>109</v>
      </c>
      <c r="H244" s="72" t="s">
        <v>119</v>
      </c>
      <c r="I244" s="72"/>
      <c r="J244" s="78"/>
      <c r="K244" s="162">
        <f t="shared" si="35"/>
        <v>0</v>
      </c>
      <c r="L244" s="162">
        <f t="shared" si="36"/>
        <v>0</v>
      </c>
      <c r="M244" s="162" t="e">
        <f t="shared" si="20"/>
        <v>#DIV/0!</v>
      </c>
    </row>
    <row r="245" spans="1:13" ht="25.5" hidden="1">
      <c r="A245" s="68" t="s">
        <v>97</v>
      </c>
      <c r="B245" s="69">
        <f t="shared" si="28"/>
        <v>935</v>
      </c>
      <c r="C245" s="71">
        <v>13</v>
      </c>
      <c r="D245" s="70" t="s">
        <v>29</v>
      </c>
      <c r="E245" s="71" t="s">
        <v>106</v>
      </c>
      <c r="F245" s="72" t="s">
        <v>8</v>
      </c>
      <c r="G245" s="73" t="s">
        <v>109</v>
      </c>
      <c r="H245" s="72" t="s">
        <v>119</v>
      </c>
      <c r="I245" s="72" t="s">
        <v>128</v>
      </c>
      <c r="J245" s="78"/>
      <c r="K245" s="162">
        <f t="shared" si="35"/>
        <v>0</v>
      </c>
      <c r="L245" s="162">
        <f t="shared" si="36"/>
        <v>0</v>
      </c>
      <c r="M245" s="162" t="e">
        <f t="shared" si="20"/>
        <v>#DIV/0!</v>
      </c>
    </row>
    <row r="246" spans="1:13" ht="13.5" hidden="1" customHeight="1">
      <c r="A246" s="68" t="s">
        <v>98</v>
      </c>
      <c r="B246" s="69">
        <f t="shared" si="28"/>
        <v>935</v>
      </c>
      <c r="C246" s="71">
        <v>13</v>
      </c>
      <c r="D246" s="70" t="s">
        <v>29</v>
      </c>
      <c r="E246" s="71" t="s">
        <v>106</v>
      </c>
      <c r="F246" s="72" t="s">
        <v>8</v>
      </c>
      <c r="G246" s="73" t="s">
        <v>109</v>
      </c>
      <c r="H246" s="72" t="s">
        <v>119</v>
      </c>
      <c r="I246" s="72" t="s">
        <v>129</v>
      </c>
      <c r="J246" s="78"/>
      <c r="K246" s="162">
        <f t="shared" si="35"/>
        <v>0</v>
      </c>
      <c r="L246" s="162">
        <f t="shared" si="36"/>
        <v>0</v>
      </c>
      <c r="M246" s="162" t="e">
        <f t="shared" si="20"/>
        <v>#DIV/0!</v>
      </c>
    </row>
    <row r="247" spans="1:13" hidden="1">
      <c r="A247" s="133" t="s">
        <v>99</v>
      </c>
      <c r="B247" s="84">
        <f t="shared" si="28"/>
        <v>935</v>
      </c>
      <c r="C247" s="134">
        <v>13</v>
      </c>
      <c r="D247" s="135" t="s">
        <v>29</v>
      </c>
      <c r="E247" s="134" t="s">
        <v>106</v>
      </c>
      <c r="F247" s="136" t="s">
        <v>8</v>
      </c>
      <c r="G247" s="137" t="s">
        <v>109</v>
      </c>
      <c r="H247" s="136" t="s">
        <v>119</v>
      </c>
      <c r="I247" s="136" t="s">
        <v>129</v>
      </c>
      <c r="J247" s="136">
        <v>231</v>
      </c>
      <c r="K247" s="166">
        <v>0</v>
      </c>
      <c r="L247" s="166">
        <v>0</v>
      </c>
      <c r="M247" s="166" t="e">
        <f t="shared" si="20"/>
        <v>#DIV/0!</v>
      </c>
    </row>
    <row r="248" spans="1:13" hidden="1">
      <c r="A248" s="138" t="s">
        <v>223</v>
      </c>
      <c r="B248" s="146">
        <f t="shared" si="28"/>
        <v>935</v>
      </c>
      <c r="C248" s="139">
        <v>99</v>
      </c>
      <c r="D248" s="139"/>
      <c r="E248" s="139"/>
      <c r="F248" s="140"/>
      <c r="G248" s="140"/>
      <c r="H248" s="140"/>
      <c r="I248" s="140"/>
      <c r="J248" s="153"/>
      <c r="K248" s="167">
        <f t="shared" ref="K248:K254" si="37">K249</f>
        <v>0</v>
      </c>
      <c r="L248" s="167">
        <f t="shared" ref="L248:L254" si="38">L249</f>
        <v>0</v>
      </c>
      <c r="M248" s="167" t="e">
        <f t="shared" si="20"/>
        <v>#DIV/0!</v>
      </c>
    </row>
    <row r="249" spans="1:13" hidden="1">
      <c r="A249" s="147" t="s">
        <v>223</v>
      </c>
      <c r="B249" s="146">
        <f t="shared" si="28"/>
        <v>935</v>
      </c>
      <c r="C249" s="141" t="s">
        <v>224</v>
      </c>
      <c r="D249" s="141" t="s">
        <v>224</v>
      </c>
      <c r="E249" s="139"/>
      <c r="F249" s="140"/>
      <c r="G249" s="140"/>
      <c r="H249" s="140"/>
      <c r="I249" s="140"/>
      <c r="J249" s="153"/>
      <c r="K249" s="167">
        <f t="shared" si="37"/>
        <v>0</v>
      </c>
      <c r="L249" s="167">
        <f t="shared" si="38"/>
        <v>0</v>
      </c>
      <c r="M249" s="167" t="e">
        <f t="shared" si="20"/>
        <v>#DIV/0!</v>
      </c>
    </row>
    <row r="250" spans="1:13" ht="78" hidden="1" customHeight="1">
      <c r="A250" s="148" t="str">
        <f>$A$12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250" s="146">
        <f t="shared" si="28"/>
        <v>935</v>
      </c>
      <c r="C250" s="143" t="s">
        <v>224</v>
      </c>
      <c r="D250" s="143" t="s">
        <v>224</v>
      </c>
      <c r="E250" s="143" t="s">
        <v>105</v>
      </c>
      <c r="F250" s="72" t="s">
        <v>108</v>
      </c>
      <c r="G250" s="140"/>
      <c r="H250" s="140"/>
      <c r="I250" s="140"/>
      <c r="J250" s="153"/>
      <c r="K250" s="162">
        <f t="shared" si="37"/>
        <v>0</v>
      </c>
      <c r="L250" s="162">
        <f t="shared" si="38"/>
        <v>0</v>
      </c>
      <c r="M250" s="162" t="e">
        <f t="shared" si="20"/>
        <v>#DIV/0!</v>
      </c>
    </row>
    <row r="251" spans="1:13" ht="65.25" hidden="1" customHeight="1">
      <c r="A251" s="138" t="str">
        <f>$A$13</f>
        <v>Высшее должностное лицо администрации Шугуровского сельского поселения Большеберезниковского муниципального района Республики Мордовия</v>
      </c>
      <c r="B251" s="146">
        <f t="shared" si="28"/>
        <v>935</v>
      </c>
      <c r="C251" s="143" t="s">
        <v>224</v>
      </c>
      <c r="D251" s="143" t="s">
        <v>224</v>
      </c>
      <c r="E251" s="143" t="s">
        <v>105</v>
      </c>
      <c r="F251" s="72" t="s">
        <v>8</v>
      </c>
      <c r="G251" s="71"/>
      <c r="H251" s="71"/>
      <c r="I251" s="71"/>
      <c r="J251" s="92"/>
      <c r="K251" s="168">
        <f t="shared" si="37"/>
        <v>0</v>
      </c>
      <c r="L251" s="168">
        <f t="shared" si="38"/>
        <v>0</v>
      </c>
      <c r="M251" s="168" t="e">
        <f t="shared" si="20"/>
        <v>#DIV/0!</v>
      </c>
    </row>
    <row r="252" spans="1:13" hidden="1">
      <c r="A252" s="138" t="s">
        <v>223</v>
      </c>
      <c r="B252" s="146">
        <f t="shared" si="28"/>
        <v>935</v>
      </c>
      <c r="C252" s="139" t="s">
        <v>224</v>
      </c>
      <c r="D252" s="139" t="s">
        <v>224</v>
      </c>
      <c r="E252" s="139" t="s">
        <v>105</v>
      </c>
      <c r="F252" s="140" t="s">
        <v>8</v>
      </c>
      <c r="G252" s="142" t="s">
        <v>109</v>
      </c>
      <c r="H252" s="142" t="s">
        <v>225</v>
      </c>
      <c r="I252" s="140"/>
      <c r="J252" s="153"/>
      <c r="K252" s="167">
        <f t="shared" si="37"/>
        <v>0</v>
      </c>
      <c r="L252" s="167">
        <f t="shared" si="38"/>
        <v>0</v>
      </c>
      <c r="M252" s="167" t="e">
        <f t="shared" si="20"/>
        <v>#DIV/0!</v>
      </c>
    </row>
    <row r="253" spans="1:13" hidden="1">
      <c r="A253" s="144" t="s">
        <v>56</v>
      </c>
      <c r="B253" s="145">
        <f t="shared" si="28"/>
        <v>935</v>
      </c>
      <c r="C253" s="139" t="s">
        <v>224</v>
      </c>
      <c r="D253" s="139" t="s">
        <v>224</v>
      </c>
      <c r="E253" s="139" t="s">
        <v>105</v>
      </c>
      <c r="F253" s="140" t="s">
        <v>8</v>
      </c>
      <c r="G253" s="142" t="s">
        <v>109</v>
      </c>
      <c r="H253" s="142" t="s">
        <v>225</v>
      </c>
      <c r="I253" s="149" t="s">
        <v>124</v>
      </c>
      <c r="J253" s="154"/>
      <c r="K253" s="169">
        <f t="shared" si="37"/>
        <v>0</v>
      </c>
      <c r="L253" s="169">
        <f t="shared" si="38"/>
        <v>0</v>
      </c>
      <c r="M253" s="169" t="e">
        <f t="shared" si="20"/>
        <v>#DIV/0!</v>
      </c>
    </row>
    <row r="254" spans="1:13" hidden="1">
      <c r="A254" s="138" t="s">
        <v>67</v>
      </c>
      <c r="B254" s="146">
        <f t="shared" si="28"/>
        <v>935</v>
      </c>
      <c r="C254" s="139" t="s">
        <v>224</v>
      </c>
      <c r="D254" s="139" t="s">
        <v>224</v>
      </c>
      <c r="E254" s="139" t="s">
        <v>105</v>
      </c>
      <c r="F254" s="140" t="s">
        <v>8</v>
      </c>
      <c r="G254" s="140" t="s">
        <v>109</v>
      </c>
      <c r="H254" s="140" t="s">
        <v>225</v>
      </c>
      <c r="I254" s="142" t="s">
        <v>226</v>
      </c>
      <c r="J254" s="153"/>
      <c r="K254" s="167">
        <f t="shared" si="37"/>
        <v>0</v>
      </c>
      <c r="L254" s="167">
        <f t="shared" si="38"/>
        <v>0</v>
      </c>
      <c r="M254" s="167" t="e">
        <f t="shared" si="20"/>
        <v>#DIV/0!</v>
      </c>
    </row>
    <row r="255" spans="1:13" hidden="1">
      <c r="A255" s="83" t="s">
        <v>68</v>
      </c>
      <c r="B255" s="150">
        <f t="shared" si="28"/>
        <v>935</v>
      </c>
      <c r="C255" s="151" t="s">
        <v>224</v>
      </c>
      <c r="D255" s="151" t="s">
        <v>224</v>
      </c>
      <c r="E255" s="151" t="s">
        <v>105</v>
      </c>
      <c r="F255" s="151" t="s">
        <v>8</v>
      </c>
      <c r="G255" s="151" t="s">
        <v>109</v>
      </c>
      <c r="H255" s="151" t="s">
        <v>225</v>
      </c>
      <c r="I255" s="152" t="s">
        <v>226</v>
      </c>
      <c r="J255" s="152" t="s">
        <v>125</v>
      </c>
      <c r="K255" s="170"/>
      <c r="L255" s="170"/>
      <c r="M255" s="170" t="e">
        <f t="shared" si="20"/>
        <v>#DIV/0!</v>
      </c>
    </row>
  </sheetData>
  <mergeCells count="12">
    <mergeCell ref="I1:M1"/>
    <mergeCell ref="I2:M2"/>
    <mergeCell ref="A3:M3"/>
    <mergeCell ref="I4:M4"/>
    <mergeCell ref="E5:H6"/>
    <mergeCell ref="I5:I6"/>
    <mergeCell ref="K5:M5"/>
    <mergeCell ref="J5:J6"/>
    <mergeCell ref="A5:A6"/>
    <mergeCell ref="B5:B6"/>
    <mergeCell ref="C5:C6"/>
    <mergeCell ref="D5:D6"/>
  </mergeCells>
  <phoneticPr fontId="0" type="noConversion"/>
  <pageMargins left="0.43307089999999998" right="0.2362205" top="0.70275589999999999" bottom="1.220866" header="0.3" footer="0.3"/>
  <pageSetup paperSize="9" scale="70" orientation="portrait" r:id="rId1"/>
  <headerFooter>
    <oddHeader>&amp;C&amp;P</oddHeader>
  </headerFooter>
  <rowBreaks count="2" manualBreakCount="2">
    <brk id="149" max="12" man="1"/>
    <brk id="17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61"/>
  <sheetViews>
    <sheetView view="pageBreakPreview" topLeftCell="A135" zoomScaleNormal="110" zoomScaleSheetLayoutView="100" workbookViewId="0">
      <selection activeCell="A148" sqref="A148:IV161"/>
    </sheetView>
  </sheetViews>
  <sheetFormatPr defaultRowHeight="12.75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>
      <c r="H1" s="230" t="s">
        <v>140</v>
      </c>
      <c r="I1" s="231"/>
      <c r="J1" s="231"/>
      <c r="K1" s="231"/>
    </row>
    <row r="2" spans="1:11" ht="92.25" customHeight="1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26" t="str">
        <f ca="1">'Приложение 2'!$I$2</f>
        <v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v>
      </c>
      <c r="I2" s="227"/>
      <c r="J2" s="227"/>
      <c r="K2" s="227"/>
    </row>
    <row r="3" spans="1:11" ht="117.75" customHeight="1">
      <c r="A3" s="228" t="s">
        <v>297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9" t="s">
        <v>1</v>
      </c>
      <c r="I4" s="229"/>
      <c r="J4" s="229"/>
      <c r="K4" s="229"/>
    </row>
    <row r="5" spans="1:11" ht="20.45" customHeight="1">
      <c r="A5" s="221" t="s">
        <v>2</v>
      </c>
      <c r="B5" s="221" t="s">
        <v>3</v>
      </c>
      <c r="C5" s="221" t="s">
        <v>4</v>
      </c>
      <c r="D5" s="221" t="s">
        <v>5</v>
      </c>
      <c r="E5" s="221"/>
      <c r="F5" s="221"/>
      <c r="G5" s="221"/>
      <c r="H5" s="221" t="s">
        <v>6</v>
      </c>
      <c r="I5" s="221" t="s">
        <v>7</v>
      </c>
      <c r="J5" s="221"/>
      <c r="K5" s="221"/>
    </row>
    <row r="6" spans="1:11" ht="28.5" customHeight="1">
      <c r="A6" s="221" t="s">
        <v>0</v>
      </c>
      <c r="B6" s="221" t="s">
        <v>0</v>
      </c>
      <c r="C6" s="221" t="s">
        <v>0</v>
      </c>
      <c r="D6" s="221" t="s">
        <v>0</v>
      </c>
      <c r="E6" s="221"/>
      <c r="F6" s="221"/>
      <c r="G6" s="221"/>
      <c r="H6" s="221" t="s">
        <v>0</v>
      </c>
      <c r="I6" s="27" t="s">
        <v>252</v>
      </c>
      <c r="J6" s="27" t="s">
        <v>253</v>
      </c>
      <c r="K6" s="195" t="s">
        <v>254</v>
      </c>
    </row>
    <row r="7" spans="1:11" ht="13.7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>
      <c r="A8" s="5" t="s">
        <v>19</v>
      </c>
      <c r="B8" s="65" t="s">
        <v>0</v>
      </c>
      <c r="C8" s="65" t="s">
        <v>0</v>
      </c>
      <c r="D8" s="65" t="s">
        <v>0</v>
      </c>
      <c r="E8" s="65" t="s">
        <v>0</v>
      </c>
      <c r="F8" s="65" t="s">
        <v>0</v>
      </c>
      <c r="G8" s="65" t="s">
        <v>0</v>
      </c>
      <c r="H8" s="65" t="s">
        <v>0</v>
      </c>
      <c r="I8" s="7">
        <f>I9+I51+I67+I89+I138+I148+I155+I60</f>
        <v>2612.4</v>
      </c>
      <c r="J8" s="7">
        <f>J9+J51+J67+J89+J138+J148+J155+J60</f>
        <v>262.7</v>
      </c>
      <c r="K8" s="7">
        <f>J8/I8*100</f>
        <v>10.055887306691165</v>
      </c>
    </row>
    <row r="9" spans="1:11">
      <c r="A9" s="8" t="s">
        <v>31</v>
      </c>
      <c r="B9" s="101" t="s">
        <v>29</v>
      </c>
      <c r="C9" s="101"/>
      <c r="D9" s="101"/>
      <c r="E9" s="101"/>
      <c r="F9" s="101"/>
      <c r="G9" s="101"/>
      <c r="H9" s="101"/>
      <c r="I9" s="106">
        <f>I10+I19+I41+I46</f>
        <v>1518</v>
      </c>
      <c r="J9" s="106">
        <f>J10+J19+J41+J46</f>
        <v>232.6</v>
      </c>
      <c r="K9" s="106">
        <f t="shared" ref="K9:K89" si="0">J9/I9*100</f>
        <v>15.322793148880104</v>
      </c>
    </row>
    <row r="10" spans="1:11" ht="36">
      <c r="A10" s="100" t="s">
        <v>32</v>
      </c>
      <c r="B10" s="101" t="s">
        <v>29</v>
      </c>
      <c r="C10" s="101" t="s">
        <v>30</v>
      </c>
      <c r="D10" s="101"/>
      <c r="E10" s="101"/>
      <c r="F10" s="101"/>
      <c r="G10" s="101"/>
      <c r="H10" s="101"/>
      <c r="I10" s="106">
        <f>I11</f>
        <v>425.90000000000003</v>
      </c>
      <c r="J10" s="106">
        <f>J11</f>
        <v>68.900000000000006</v>
      </c>
      <c r="K10" s="106">
        <f>J10/I10*100</f>
        <v>16.17750645691477</v>
      </c>
    </row>
    <row r="11" spans="1:11" ht="47.25" customHeight="1">
      <c r="A11" s="6" t="str">
        <f ca="1">'Приложение 2'!$A$12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11" s="65" t="s">
        <v>29</v>
      </c>
      <c r="C11" s="65" t="s">
        <v>30</v>
      </c>
      <c r="D11" s="65" t="s">
        <v>105</v>
      </c>
      <c r="E11" s="65" t="s">
        <v>108</v>
      </c>
      <c r="F11" s="65"/>
      <c r="G11" s="65"/>
      <c r="H11" s="65"/>
      <c r="I11" s="10">
        <f>I12</f>
        <v>425.90000000000003</v>
      </c>
      <c r="J11" s="10">
        <f>J12</f>
        <v>68.900000000000006</v>
      </c>
      <c r="K11" s="10">
        <f t="shared" si="0"/>
        <v>16.17750645691477</v>
      </c>
    </row>
    <row r="12" spans="1:11" ht="48" customHeight="1">
      <c r="A12" s="6" t="str">
        <f ca="1">'Приложение 2'!$A$13</f>
        <v>Высшее должностное лицо администрации Шугуровского сельского поселения Большеберезниковского муниципального района Республики Мордовия</v>
      </c>
      <c r="B12" s="65" t="s">
        <v>29</v>
      </c>
      <c r="C12" s="65" t="s">
        <v>30</v>
      </c>
      <c r="D12" s="65" t="s">
        <v>105</v>
      </c>
      <c r="E12" s="65" t="s">
        <v>8</v>
      </c>
      <c r="F12" s="65" t="s">
        <v>109</v>
      </c>
      <c r="G12" s="65"/>
      <c r="H12" s="65"/>
      <c r="I12" s="10">
        <f>I13+I16</f>
        <v>425.90000000000003</v>
      </c>
      <c r="J12" s="10">
        <f>J13+J16</f>
        <v>68.900000000000006</v>
      </c>
      <c r="K12" s="10">
        <f t="shared" si="0"/>
        <v>16.17750645691477</v>
      </c>
    </row>
    <row r="13" spans="1:11" ht="24">
      <c r="A13" s="6" t="s">
        <v>33</v>
      </c>
      <c r="B13" s="65" t="s">
        <v>29</v>
      </c>
      <c r="C13" s="65" t="s">
        <v>30</v>
      </c>
      <c r="D13" s="65" t="s">
        <v>105</v>
      </c>
      <c r="E13" s="65" t="s">
        <v>8</v>
      </c>
      <c r="F13" s="65" t="s">
        <v>109</v>
      </c>
      <c r="G13" s="65">
        <v>41150</v>
      </c>
      <c r="H13" s="65"/>
      <c r="I13" s="10">
        <f>I14</f>
        <v>403.6</v>
      </c>
      <c r="J13" s="10">
        <f>J14</f>
        <v>68.900000000000006</v>
      </c>
      <c r="K13" s="10">
        <f t="shared" si="0"/>
        <v>17.071357779980179</v>
      </c>
    </row>
    <row r="14" spans="1:11" ht="60.75" customHeight="1">
      <c r="A14" s="6" t="s">
        <v>34</v>
      </c>
      <c r="B14" s="65" t="s">
        <v>29</v>
      </c>
      <c r="C14" s="65" t="s">
        <v>30</v>
      </c>
      <c r="D14" s="65" t="s">
        <v>105</v>
      </c>
      <c r="E14" s="65" t="s">
        <v>8</v>
      </c>
      <c r="F14" s="65" t="s">
        <v>109</v>
      </c>
      <c r="G14" s="65">
        <v>41150</v>
      </c>
      <c r="H14" s="65">
        <v>100</v>
      </c>
      <c r="I14" s="10">
        <f>I15</f>
        <v>403.6</v>
      </c>
      <c r="J14" s="10">
        <f>J15</f>
        <v>68.900000000000006</v>
      </c>
      <c r="K14" s="10">
        <f t="shared" si="0"/>
        <v>17.071357779980179</v>
      </c>
    </row>
    <row r="15" spans="1:11" ht="24">
      <c r="A15" s="6" t="s">
        <v>35</v>
      </c>
      <c r="B15" s="65" t="s">
        <v>29</v>
      </c>
      <c r="C15" s="65" t="s">
        <v>30</v>
      </c>
      <c r="D15" s="65" t="s">
        <v>105</v>
      </c>
      <c r="E15" s="65" t="s">
        <v>8</v>
      </c>
      <c r="F15" s="65" t="s">
        <v>109</v>
      </c>
      <c r="G15" s="65">
        <v>41150</v>
      </c>
      <c r="H15" s="65">
        <v>120</v>
      </c>
      <c r="I15" s="10">
        <f ca="1">'Приложение 2'!K16</f>
        <v>403.6</v>
      </c>
      <c r="J15" s="10">
        <f ca="1">'Приложение 2'!L16</f>
        <v>68.900000000000006</v>
      </c>
      <c r="K15" s="10">
        <f t="shared" si="0"/>
        <v>17.071357779980179</v>
      </c>
    </row>
    <row r="16" spans="1:11" ht="48">
      <c r="A16" s="6" t="s">
        <v>40</v>
      </c>
      <c r="B16" s="65" t="s">
        <v>29</v>
      </c>
      <c r="C16" s="65" t="s">
        <v>30</v>
      </c>
      <c r="D16" s="65" t="s">
        <v>105</v>
      </c>
      <c r="E16" s="65" t="s">
        <v>8</v>
      </c>
      <c r="F16" s="65" t="s">
        <v>109</v>
      </c>
      <c r="G16" s="65" t="s">
        <v>111</v>
      </c>
      <c r="H16" s="65"/>
      <c r="I16" s="10">
        <f ca="1">I17</f>
        <v>22.3</v>
      </c>
      <c r="J16" s="10">
        <f ca="1">J17</f>
        <v>0</v>
      </c>
      <c r="K16" s="10">
        <f t="shared" si="0"/>
        <v>0</v>
      </c>
    </row>
    <row r="17" spans="1:11" ht="59.25" customHeight="1">
      <c r="A17" s="9" t="s">
        <v>34</v>
      </c>
      <c r="B17" s="65" t="s">
        <v>29</v>
      </c>
      <c r="C17" s="65" t="s">
        <v>30</v>
      </c>
      <c r="D17" s="65" t="s">
        <v>105</v>
      </c>
      <c r="E17" s="65" t="s">
        <v>8</v>
      </c>
      <c r="F17" s="65" t="s">
        <v>109</v>
      </c>
      <c r="G17" s="104" t="s">
        <v>111</v>
      </c>
      <c r="H17" s="65" t="s">
        <v>120</v>
      </c>
      <c r="I17" s="10">
        <f ca="1">I18</f>
        <v>22.3</v>
      </c>
      <c r="J17" s="10">
        <f ca="1">J18</f>
        <v>0</v>
      </c>
      <c r="K17" s="10">
        <f t="shared" si="0"/>
        <v>0</v>
      </c>
    </row>
    <row r="18" spans="1:11" ht="24">
      <c r="A18" s="6" t="s">
        <v>35</v>
      </c>
      <c r="B18" s="65" t="s">
        <v>29</v>
      </c>
      <c r="C18" s="65" t="s">
        <v>30</v>
      </c>
      <c r="D18" s="65" t="s">
        <v>105</v>
      </c>
      <c r="E18" s="65" t="s">
        <v>8</v>
      </c>
      <c r="F18" s="65" t="s">
        <v>109</v>
      </c>
      <c r="G18" s="104" t="s">
        <v>111</v>
      </c>
      <c r="H18" s="65" t="s">
        <v>121</v>
      </c>
      <c r="I18" s="10">
        <f ca="1">'Приложение 2'!K23</f>
        <v>22.3</v>
      </c>
      <c r="J18" s="10">
        <f ca="1">'Приложение 2'!L23</f>
        <v>0</v>
      </c>
      <c r="K18" s="10">
        <f>J18/I18*100</f>
        <v>0</v>
      </c>
    </row>
    <row r="19" spans="1:11" ht="60">
      <c r="A19" s="99" t="s">
        <v>41</v>
      </c>
      <c r="B19" s="101" t="s">
        <v>29</v>
      </c>
      <c r="C19" s="101" t="s">
        <v>100</v>
      </c>
      <c r="D19" s="101"/>
      <c r="E19" s="101"/>
      <c r="F19" s="101"/>
      <c r="G19" s="107"/>
      <c r="H19" s="101"/>
      <c r="I19" s="106">
        <f>I20</f>
        <v>1090.0999999999999</v>
      </c>
      <c r="J19" s="106">
        <f>J20</f>
        <v>163.69999999999999</v>
      </c>
      <c r="K19" s="106">
        <f>J19/I19*100</f>
        <v>15.016970920099073</v>
      </c>
    </row>
    <row r="20" spans="1:11" ht="52.5" customHeight="1">
      <c r="A20" s="6" t="str">
        <f ca="1">'Приложение 2'!$A$29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20" s="65" t="s">
        <v>29</v>
      </c>
      <c r="C20" s="65" t="s">
        <v>100</v>
      </c>
      <c r="D20" s="65">
        <v>65</v>
      </c>
      <c r="E20" s="65">
        <v>0</v>
      </c>
      <c r="F20" s="65"/>
      <c r="G20" s="104"/>
      <c r="H20" s="65"/>
      <c r="I20" s="10">
        <f>I21</f>
        <v>1090.0999999999999</v>
      </c>
      <c r="J20" s="10">
        <f>J21</f>
        <v>163.69999999999999</v>
      </c>
      <c r="K20" s="10">
        <f t="shared" si="0"/>
        <v>15.016970920099073</v>
      </c>
    </row>
    <row r="21" spans="1:11" ht="51.75" customHeight="1">
      <c r="A21" s="6" t="str">
        <f ca="1">'Приложение 2'!$A$30</f>
        <v>Непрограмные расходы в рамках обеспечения деятельности администрации Шугуровского сельского поселения Большеберезниковского муниципального района Республики Мордовия</v>
      </c>
      <c r="B21" s="65" t="s">
        <v>29</v>
      </c>
      <c r="C21" s="65" t="s">
        <v>100</v>
      </c>
      <c r="D21" s="65">
        <v>65</v>
      </c>
      <c r="E21" s="65">
        <v>2</v>
      </c>
      <c r="F21" s="65" t="s">
        <v>109</v>
      </c>
      <c r="G21" s="104"/>
      <c r="H21" s="65"/>
      <c r="I21" s="10">
        <f>I22+I25+I33+I38</f>
        <v>1090.0999999999999</v>
      </c>
      <c r="J21" s="10">
        <f>J22+J25+J33+J38</f>
        <v>163.69999999999999</v>
      </c>
      <c r="K21" s="10">
        <f t="shared" si="0"/>
        <v>15.016970920099073</v>
      </c>
    </row>
    <row r="22" spans="1:11" ht="24">
      <c r="A22" s="6" t="s">
        <v>42</v>
      </c>
      <c r="B22" s="65" t="s">
        <v>29</v>
      </c>
      <c r="C22" s="65" t="s">
        <v>100</v>
      </c>
      <c r="D22" s="65">
        <v>65</v>
      </c>
      <c r="E22" s="65">
        <v>2</v>
      </c>
      <c r="F22" s="65" t="s">
        <v>109</v>
      </c>
      <c r="G22" s="104">
        <v>41110</v>
      </c>
      <c r="H22" s="65"/>
      <c r="I22" s="10">
        <f>I23</f>
        <v>711.9</v>
      </c>
      <c r="J22" s="10">
        <f>J23</f>
        <v>155.5</v>
      </c>
      <c r="K22" s="10">
        <f t="shared" si="0"/>
        <v>21.842955471274056</v>
      </c>
    </row>
    <row r="23" spans="1:11" ht="58.5" customHeight="1">
      <c r="A23" s="6" t="s">
        <v>34</v>
      </c>
      <c r="B23" s="65" t="s">
        <v>29</v>
      </c>
      <c r="C23" s="65" t="s">
        <v>100</v>
      </c>
      <c r="D23" s="65">
        <v>65</v>
      </c>
      <c r="E23" s="65">
        <v>2</v>
      </c>
      <c r="F23" s="65" t="s">
        <v>109</v>
      </c>
      <c r="G23" s="104">
        <v>41110</v>
      </c>
      <c r="H23" s="65">
        <v>100</v>
      </c>
      <c r="I23" s="10">
        <f>I24</f>
        <v>711.9</v>
      </c>
      <c r="J23" s="10">
        <f>J24</f>
        <v>155.5</v>
      </c>
      <c r="K23" s="10">
        <f t="shared" si="0"/>
        <v>21.842955471274056</v>
      </c>
    </row>
    <row r="24" spans="1:11" ht="24">
      <c r="A24" s="6" t="s">
        <v>35</v>
      </c>
      <c r="B24" s="65" t="s">
        <v>29</v>
      </c>
      <c r="C24" s="65" t="s">
        <v>100</v>
      </c>
      <c r="D24" s="65">
        <v>65</v>
      </c>
      <c r="E24" s="65">
        <v>2</v>
      </c>
      <c r="F24" s="65" t="s">
        <v>109</v>
      </c>
      <c r="G24" s="104">
        <v>41110</v>
      </c>
      <c r="H24" s="65">
        <v>120</v>
      </c>
      <c r="I24" s="10">
        <f ca="1">'Приложение 2'!K33</f>
        <v>711.9</v>
      </c>
      <c r="J24" s="10">
        <f ca="1">'Приложение 2'!L33</f>
        <v>155.5</v>
      </c>
      <c r="K24" s="10">
        <f t="shared" si="0"/>
        <v>21.842955471274056</v>
      </c>
    </row>
    <row r="25" spans="1:11" ht="24">
      <c r="A25" s="6" t="s">
        <v>43</v>
      </c>
      <c r="B25" s="65" t="s">
        <v>29</v>
      </c>
      <c r="C25" s="65" t="s">
        <v>100</v>
      </c>
      <c r="D25" s="65">
        <v>65</v>
      </c>
      <c r="E25" s="65">
        <v>2</v>
      </c>
      <c r="F25" s="65" t="s">
        <v>109</v>
      </c>
      <c r="G25" s="104" t="s">
        <v>112</v>
      </c>
      <c r="H25" s="65"/>
      <c r="I25" s="10">
        <f ca="1">I26+I28+I30</f>
        <v>274.60000000000002</v>
      </c>
      <c r="J25" s="10">
        <f ca="1">J26+J28+J30</f>
        <v>8.1999999999999993</v>
      </c>
      <c r="K25" s="10">
        <f t="shared" si="0"/>
        <v>2.9861616897305163</v>
      </c>
    </row>
    <row r="26" spans="1:11" ht="59.25" customHeight="1">
      <c r="A26" s="6" t="s">
        <v>34</v>
      </c>
      <c r="B26" s="65" t="s">
        <v>29</v>
      </c>
      <c r="C26" s="65" t="s">
        <v>100</v>
      </c>
      <c r="D26" s="65">
        <v>65</v>
      </c>
      <c r="E26" s="65">
        <v>2</v>
      </c>
      <c r="F26" s="65" t="s">
        <v>109</v>
      </c>
      <c r="G26" s="104" t="s">
        <v>112</v>
      </c>
      <c r="H26" s="65">
        <v>100</v>
      </c>
      <c r="I26" s="10">
        <f ca="1">I27</f>
        <v>1.6</v>
      </c>
      <c r="J26" s="10">
        <f ca="1">J27</f>
        <v>0</v>
      </c>
      <c r="K26" s="10">
        <f t="shared" si="0"/>
        <v>0</v>
      </c>
    </row>
    <row r="27" spans="1:11" ht="24">
      <c r="A27" s="9" t="s">
        <v>35</v>
      </c>
      <c r="B27" s="65" t="s">
        <v>29</v>
      </c>
      <c r="C27" s="65" t="s">
        <v>100</v>
      </c>
      <c r="D27" s="65">
        <v>65</v>
      </c>
      <c r="E27" s="65">
        <v>2</v>
      </c>
      <c r="F27" s="65" t="s">
        <v>109</v>
      </c>
      <c r="G27" s="65" t="s">
        <v>112</v>
      </c>
      <c r="H27" s="65">
        <v>120</v>
      </c>
      <c r="I27" s="10">
        <f ca="1">'Приложение 2'!K40</f>
        <v>1.6</v>
      </c>
      <c r="J27" s="10">
        <f ca="1">'Приложение 2'!L40</f>
        <v>0</v>
      </c>
      <c r="K27" s="10">
        <f t="shared" si="0"/>
        <v>0</v>
      </c>
    </row>
    <row r="28" spans="1:11" ht="24">
      <c r="A28" s="6" t="s">
        <v>46</v>
      </c>
      <c r="B28" s="65" t="s">
        <v>29</v>
      </c>
      <c r="C28" s="65" t="s">
        <v>100</v>
      </c>
      <c r="D28" s="65">
        <v>65</v>
      </c>
      <c r="E28" s="65">
        <v>2</v>
      </c>
      <c r="F28" s="65" t="s">
        <v>109</v>
      </c>
      <c r="G28" s="65" t="s">
        <v>112</v>
      </c>
      <c r="H28" s="65">
        <v>200</v>
      </c>
      <c r="I28" s="10">
        <f ca="1">I29</f>
        <v>233</v>
      </c>
      <c r="J28" s="10">
        <f ca="1">J29</f>
        <v>8.1999999999999993</v>
      </c>
      <c r="K28" s="10">
        <f t="shared" si="0"/>
        <v>3.5193133047210301</v>
      </c>
    </row>
    <row r="29" spans="1:11" ht="36">
      <c r="A29" s="6" t="s">
        <v>47</v>
      </c>
      <c r="B29" s="65" t="s">
        <v>29</v>
      </c>
      <c r="C29" s="65" t="s">
        <v>100</v>
      </c>
      <c r="D29" s="65">
        <v>65</v>
      </c>
      <c r="E29" s="65">
        <v>2</v>
      </c>
      <c r="F29" s="65" t="s">
        <v>109</v>
      </c>
      <c r="G29" s="65" t="s">
        <v>112</v>
      </c>
      <c r="H29" s="65">
        <v>240</v>
      </c>
      <c r="I29" s="10">
        <f ca="1">'Приложение 2'!K44</f>
        <v>233</v>
      </c>
      <c r="J29" s="10">
        <f ca="1">'Приложение 2'!L44</f>
        <v>8.1999999999999993</v>
      </c>
      <c r="K29" s="10">
        <f t="shared" si="0"/>
        <v>3.5193133047210301</v>
      </c>
    </row>
    <row r="30" spans="1:11">
      <c r="A30" s="6" t="s">
        <v>56</v>
      </c>
      <c r="B30" s="65" t="s">
        <v>29</v>
      </c>
      <c r="C30" s="65" t="s">
        <v>100</v>
      </c>
      <c r="D30" s="65">
        <v>65</v>
      </c>
      <c r="E30" s="65">
        <v>2</v>
      </c>
      <c r="F30" s="65" t="s">
        <v>109</v>
      </c>
      <c r="G30" s="104" t="s">
        <v>112</v>
      </c>
      <c r="H30" s="65">
        <v>800</v>
      </c>
      <c r="I30" s="10">
        <f ca="1">I32+I31</f>
        <v>40</v>
      </c>
      <c r="J30" s="10">
        <f ca="1">J32+J31</f>
        <v>0</v>
      </c>
      <c r="K30" s="10">
        <f t="shared" si="0"/>
        <v>0</v>
      </c>
    </row>
    <row r="31" spans="1:11" ht="16.5" customHeight="1">
      <c r="A31" s="6" t="s">
        <v>288</v>
      </c>
      <c r="B31" s="65" t="s">
        <v>29</v>
      </c>
      <c r="C31" s="65" t="s">
        <v>100</v>
      </c>
      <c r="D31" s="65">
        <v>65</v>
      </c>
      <c r="E31" s="65">
        <v>2</v>
      </c>
      <c r="F31" s="65" t="s">
        <v>109</v>
      </c>
      <c r="G31" s="104" t="s">
        <v>112</v>
      </c>
      <c r="H31" s="65" t="s">
        <v>286</v>
      </c>
      <c r="I31" s="10">
        <f ca="1">'Приложение 2'!K58</f>
        <v>2</v>
      </c>
      <c r="J31" s="10">
        <f ca="1">'Приложение 2'!L58</f>
        <v>0</v>
      </c>
      <c r="K31" s="10">
        <f>J31/I31*100</f>
        <v>0</v>
      </c>
    </row>
    <row r="32" spans="1:11">
      <c r="A32" s="6" t="s">
        <v>57</v>
      </c>
      <c r="B32" s="65" t="s">
        <v>29</v>
      </c>
      <c r="C32" s="65" t="s">
        <v>100</v>
      </c>
      <c r="D32" s="65">
        <v>65</v>
      </c>
      <c r="E32" s="65">
        <v>2</v>
      </c>
      <c r="F32" s="65" t="s">
        <v>109</v>
      </c>
      <c r="G32" s="104" t="s">
        <v>112</v>
      </c>
      <c r="H32" s="65">
        <v>850</v>
      </c>
      <c r="I32" s="10">
        <f ca="1">'Приложение 2'!K59</f>
        <v>38</v>
      </c>
      <c r="J32" s="10">
        <f ca="1">'Приложение 2'!L59</f>
        <v>0</v>
      </c>
      <c r="K32" s="10">
        <f t="shared" si="0"/>
        <v>0</v>
      </c>
    </row>
    <row r="33" spans="1:11" ht="48">
      <c r="A33" s="6" t="s">
        <v>40</v>
      </c>
      <c r="B33" s="65" t="s">
        <v>29</v>
      </c>
      <c r="C33" s="65" t="s">
        <v>100</v>
      </c>
      <c r="D33" s="65">
        <v>65</v>
      </c>
      <c r="E33" s="65">
        <v>2</v>
      </c>
      <c r="F33" s="65" t="s">
        <v>109</v>
      </c>
      <c r="G33" s="104" t="s">
        <v>111</v>
      </c>
      <c r="H33" s="65"/>
      <c r="I33" s="10">
        <f ca="1">I34+I36</f>
        <v>103</v>
      </c>
      <c r="J33" s="10">
        <f ca="1">J34+J36</f>
        <v>0</v>
      </c>
      <c r="K33" s="10">
        <f t="shared" si="0"/>
        <v>0</v>
      </c>
    </row>
    <row r="34" spans="1:11" ht="60" customHeight="1">
      <c r="A34" s="6" t="s">
        <v>34</v>
      </c>
      <c r="B34" s="65" t="s">
        <v>29</v>
      </c>
      <c r="C34" s="65" t="s">
        <v>100</v>
      </c>
      <c r="D34" s="65">
        <v>65</v>
      </c>
      <c r="E34" s="65">
        <v>2</v>
      </c>
      <c r="F34" s="65" t="s">
        <v>109</v>
      </c>
      <c r="G34" s="104" t="s">
        <v>111</v>
      </c>
      <c r="H34" s="65" t="s">
        <v>120</v>
      </c>
      <c r="I34" s="10">
        <f ca="1">I35</f>
        <v>103</v>
      </c>
      <c r="J34" s="10">
        <f ca="1">J35</f>
        <v>0</v>
      </c>
      <c r="K34" s="10">
        <f t="shared" si="0"/>
        <v>0</v>
      </c>
    </row>
    <row r="35" spans="1:11" ht="24">
      <c r="A35" s="6" t="s">
        <v>35</v>
      </c>
      <c r="B35" s="65" t="s">
        <v>29</v>
      </c>
      <c r="C35" s="65" t="s">
        <v>100</v>
      </c>
      <c r="D35" s="65">
        <v>65</v>
      </c>
      <c r="E35" s="65">
        <v>2</v>
      </c>
      <c r="F35" s="65" t="s">
        <v>109</v>
      </c>
      <c r="G35" s="104" t="s">
        <v>111</v>
      </c>
      <c r="H35" s="65" t="s">
        <v>121</v>
      </c>
      <c r="I35" s="10">
        <f ca="1">'Приложение 2'!K68</f>
        <v>103</v>
      </c>
      <c r="J35" s="10">
        <f ca="1">'Приложение 2'!L68</f>
        <v>0</v>
      </c>
      <c r="K35" s="10">
        <f t="shared" si="0"/>
        <v>0</v>
      </c>
    </row>
    <row r="36" spans="1:11" ht="27.75" hidden="1" customHeight="1">
      <c r="A36" s="6" t="s">
        <v>62</v>
      </c>
      <c r="B36" s="65" t="s">
        <v>29</v>
      </c>
      <c r="C36" s="65" t="s">
        <v>100</v>
      </c>
      <c r="D36" s="65">
        <v>65</v>
      </c>
      <c r="E36" s="65">
        <v>2</v>
      </c>
      <c r="F36" s="65" t="s">
        <v>109</v>
      </c>
      <c r="G36" s="65" t="s">
        <v>111</v>
      </c>
      <c r="H36" s="65">
        <v>200</v>
      </c>
      <c r="I36" s="10">
        <f ca="1">I37</f>
        <v>0</v>
      </c>
      <c r="J36" s="10">
        <f ca="1">J37</f>
        <v>0</v>
      </c>
      <c r="K36" s="10" t="e">
        <f t="shared" si="0"/>
        <v>#DIV/0!</v>
      </c>
    </row>
    <row r="37" spans="1:11" ht="36" hidden="1">
      <c r="A37" s="6" t="s">
        <v>47</v>
      </c>
      <c r="B37" s="65" t="s">
        <v>29</v>
      </c>
      <c r="C37" s="65" t="s">
        <v>100</v>
      </c>
      <c r="D37" s="65">
        <v>65</v>
      </c>
      <c r="E37" s="65">
        <v>2</v>
      </c>
      <c r="F37" s="65" t="s">
        <v>109</v>
      </c>
      <c r="G37" s="104" t="s">
        <v>111</v>
      </c>
      <c r="H37" s="65">
        <v>240</v>
      </c>
      <c r="I37" s="10">
        <f ca="1">'Приложение 2'!K74</f>
        <v>0</v>
      </c>
      <c r="J37" s="10">
        <f ca="1">'Приложение 2'!L74</f>
        <v>0</v>
      </c>
      <c r="K37" s="10" t="e">
        <f t="shared" si="0"/>
        <v>#DIV/0!</v>
      </c>
    </row>
    <row r="38" spans="1:11" ht="96">
      <c r="A38" s="6" t="s">
        <v>63</v>
      </c>
      <c r="B38" s="65" t="s">
        <v>29</v>
      </c>
      <c r="C38" s="65" t="s">
        <v>100</v>
      </c>
      <c r="D38" s="65">
        <v>65</v>
      </c>
      <c r="E38" s="65">
        <v>2</v>
      </c>
      <c r="F38" s="65" t="s">
        <v>109</v>
      </c>
      <c r="G38" s="104" t="s">
        <v>113</v>
      </c>
      <c r="H38" s="65"/>
      <c r="I38" s="10">
        <f ca="1">I39</f>
        <v>0.6</v>
      </c>
      <c r="J38" s="10">
        <f ca="1">J39</f>
        <v>0</v>
      </c>
      <c r="K38" s="10">
        <f t="shared" si="0"/>
        <v>0</v>
      </c>
    </row>
    <row r="39" spans="1:11" ht="24">
      <c r="A39" s="6" t="s">
        <v>46</v>
      </c>
      <c r="B39" s="65" t="s">
        <v>29</v>
      </c>
      <c r="C39" s="65" t="s">
        <v>100</v>
      </c>
      <c r="D39" s="65">
        <v>65</v>
      </c>
      <c r="E39" s="65">
        <v>2</v>
      </c>
      <c r="F39" s="65" t="s">
        <v>109</v>
      </c>
      <c r="G39" s="104" t="s">
        <v>113</v>
      </c>
      <c r="H39" s="65">
        <v>200</v>
      </c>
      <c r="I39" s="10">
        <f ca="1">I40</f>
        <v>0.6</v>
      </c>
      <c r="J39" s="10">
        <f ca="1">J40</f>
        <v>0</v>
      </c>
      <c r="K39" s="10">
        <f t="shared" si="0"/>
        <v>0</v>
      </c>
    </row>
    <row r="40" spans="1:11" ht="35.25" customHeight="1">
      <c r="A40" s="6" t="s">
        <v>47</v>
      </c>
      <c r="B40" s="65" t="s">
        <v>29</v>
      </c>
      <c r="C40" s="65" t="s">
        <v>100</v>
      </c>
      <c r="D40" s="65">
        <v>65</v>
      </c>
      <c r="E40" s="65">
        <v>2</v>
      </c>
      <c r="F40" s="65" t="s">
        <v>109</v>
      </c>
      <c r="G40" s="104" t="s">
        <v>113</v>
      </c>
      <c r="H40" s="65">
        <v>240</v>
      </c>
      <c r="I40" s="10">
        <f ca="1">'Приложение 2'!K79</f>
        <v>0.6</v>
      </c>
      <c r="J40" s="10">
        <f ca="1">'Приложение 2'!L79</f>
        <v>0</v>
      </c>
      <c r="K40" s="10">
        <f t="shared" si="0"/>
        <v>0</v>
      </c>
    </row>
    <row r="41" spans="1:11">
      <c r="A41" s="99" t="s">
        <v>64</v>
      </c>
      <c r="B41" s="101" t="s">
        <v>29</v>
      </c>
      <c r="C41" s="101" t="s">
        <v>18</v>
      </c>
      <c r="D41" s="101"/>
      <c r="E41" s="101"/>
      <c r="F41" s="101"/>
      <c r="G41" s="107"/>
      <c r="H41" s="101" t="s">
        <v>0</v>
      </c>
      <c r="I41" s="106">
        <f t="shared" ref="I41:J44" si="1">I42</f>
        <v>1</v>
      </c>
      <c r="J41" s="106">
        <f t="shared" si="1"/>
        <v>0</v>
      </c>
      <c r="K41" s="106">
        <f t="shared" si="0"/>
        <v>0</v>
      </c>
    </row>
    <row r="42" spans="1:11" ht="24">
      <c r="A42" s="6" t="s">
        <v>65</v>
      </c>
      <c r="B42" s="65" t="s">
        <v>29</v>
      </c>
      <c r="C42" s="65" t="s">
        <v>18</v>
      </c>
      <c r="D42" s="65">
        <v>89</v>
      </c>
      <c r="E42" s="65">
        <v>0</v>
      </c>
      <c r="F42" s="65"/>
      <c r="G42" s="65"/>
      <c r="H42" s="65" t="s">
        <v>0</v>
      </c>
      <c r="I42" s="10">
        <f t="shared" si="1"/>
        <v>1</v>
      </c>
      <c r="J42" s="10">
        <f t="shared" si="1"/>
        <v>0</v>
      </c>
      <c r="K42" s="10">
        <f t="shared" si="0"/>
        <v>0</v>
      </c>
    </row>
    <row r="43" spans="1:11" ht="36">
      <c r="A43" s="6" t="s">
        <v>66</v>
      </c>
      <c r="B43" s="65" t="s">
        <v>29</v>
      </c>
      <c r="C43" s="65" t="s">
        <v>18</v>
      </c>
      <c r="D43" s="65">
        <v>89</v>
      </c>
      <c r="E43" s="65">
        <v>1</v>
      </c>
      <c r="F43" s="65" t="s">
        <v>109</v>
      </c>
      <c r="G43" s="65"/>
      <c r="H43" s="65" t="s">
        <v>0</v>
      </c>
      <c r="I43" s="10">
        <f t="shared" si="1"/>
        <v>1</v>
      </c>
      <c r="J43" s="10">
        <f t="shared" si="1"/>
        <v>0</v>
      </c>
      <c r="K43" s="10">
        <f t="shared" si="0"/>
        <v>0</v>
      </c>
    </row>
    <row r="44" spans="1:11" ht="24">
      <c r="A44" s="6" t="str">
        <f ca="1">'Приложение 2'!$A$85</f>
        <v xml:space="preserve">Резервный фонд администрации Шугуровского сельского поселения </v>
      </c>
      <c r="B44" s="65" t="s">
        <v>29</v>
      </c>
      <c r="C44" s="65" t="s">
        <v>18</v>
      </c>
      <c r="D44" s="65">
        <v>89</v>
      </c>
      <c r="E44" s="65">
        <v>1</v>
      </c>
      <c r="F44" s="65" t="s">
        <v>109</v>
      </c>
      <c r="G44" s="104" t="s">
        <v>114</v>
      </c>
      <c r="H44" s="65" t="s">
        <v>0</v>
      </c>
      <c r="I44" s="10">
        <f t="shared" si="1"/>
        <v>1</v>
      </c>
      <c r="J44" s="10">
        <f t="shared" si="1"/>
        <v>0</v>
      </c>
      <c r="K44" s="10">
        <f t="shared" si="0"/>
        <v>0</v>
      </c>
    </row>
    <row r="45" spans="1:11">
      <c r="A45" s="6" t="s">
        <v>56</v>
      </c>
      <c r="B45" s="65" t="s">
        <v>29</v>
      </c>
      <c r="C45" s="65" t="s">
        <v>18</v>
      </c>
      <c r="D45" s="65">
        <v>89</v>
      </c>
      <c r="E45" s="65">
        <v>1</v>
      </c>
      <c r="F45" s="65" t="s">
        <v>109</v>
      </c>
      <c r="G45" s="104" t="s">
        <v>114</v>
      </c>
      <c r="H45" s="65" t="s">
        <v>124</v>
      </c>
      <c r="I45" s="10">
        <f ca="1">'Приложение 2'!K86</f>
        <v>1</v>
      </c>
      <c r="J45" s="10">
        <f ca="1">'Приложение 2'!L86</f>
        <v>0</v>
      </c>
      <c r="K45" s="10">
        <f t="shared" si="0"/>
        <v>0</v>
      </c>
    </row>
    <row r="46" spans="1:11" ht="60">
      <c r="A46" s="99" t="str">
        <f ca="1">'Приложение 2'!$A$90</f>
        <v>Муниципальная программа "Развитие муниципальной службы в Шугуровском сельском поселении Большеберезниковского муниципального района Республики Мордовия на 2024-2026 годы"</v>
      </c>
      <c r="B46" s="101" t="s">
        <v>29</v>
      </c>
      <c r="C46" s="101" t="s">
        <v>101</v>
      </c>
      <c r="D46" s="101" t="s">
        <v>29</v>
      </c>
      <c r="E46" s="101" t="s">
        <v>108</v>
      </c>
      <c r="F46" s="101"/>
      <c r="G46" s="107"/>
      <c r="H46" s="101"/>
      <c r="I46" s="106">
        <f t="shared" ref="I46:J49" si="2">I47</f>
        <v>1</v>
      </c>
      <c r="J46" s="106">
        <f t="shared" si="2"/>
        <v>0</v>
      </c>
      <c r="K46" s="106">
        <f t="shared" si="0"/>
        <v>0</v>
      </c>
    </row>
    <row r="47" spans="1:11" ht="24">
      <c r="A47" s="6" t="s">
        <v>70</v>
      </c>
      <c r="B47" s="65" t="s">
        <v>29</v>
      </c>
      <c r="C47" s="65" t="s">
        <v>101</v>
      </c>
      <c r="D47" s="65" t="s">
        <v>29</v>
      </c>
      <c r="E47" s="65" t="s">
        <v>108</v>
      </c>
      <c r="F47" s="65" t="s">
        <v>29</v>
      </c>
      <c r="G47" s="104"/>
      <c r="H47" s="65"/>
      <c r="I47" s="10">
        <f t="shared" si="2"/>
        <v>1</v>
      </c>
      <c r="J47" s="10">
        <f t="shared" si="2"/>
        <v>0</v>
      </c>
      <c r="K47" s="10">
        <f t="shared" si="0"/>
        <v>0</v>
      </c>
    </row>
    <row r="48" spans="1:11" ht="24">
      <c r="A48" s="6" t="s">
        <v>71</v>
      </c>
      <c r="B48" s="65" t="s">
        <v>29</v>
      </c>
      <c r="C48" s="65" t="s">
        <v>101</v>
      </c>
      <c r="D48" s="65" t="s">
        <v>29</v>
      </c>
      <c r="E48" s="65" t="s">
        <v>108</v>
      </c>
      <c r="F48" s="65" t="s">
        <v>29</v>
      </c>
      <c r="G48" s="104" t="s">
        <v>115</v>
      </c>
      <c r="H48" s="65"/>
      <c r="I48" s="10">
        <f t="shared" si="2"/>
        <v>1</v>
      </c>
      <c r="J48" s="10">
        <f t="shared" si="2"/>
        <v>0</v>
      </c>
      <c r="K48" s="10">
        <f t="shared" si="0"/>
        <v>0</v>
      </c>
    </row>
    <row r="49" spans="1:11" ht="24">
      <c r="A49" s="6" t="s">
        <v>46</v>
      </c>
      <c r="B49" s="65" t="s">
        <v>29</v>
      </c>
      <c r="C49" s="65" t="s">
        <v>101</v>
      </c>
      <c r="D49" s="65" t="s">
        <v>29</v>
      </c>
      <c r="E49" s="65" t="s">
        <v>108</v>
      </c>
      <c r="F49" s="65" t="s">
        <v>29</v>
      </c>
      <c r="G49" s="104" t="s">
        <v>115</v>
      </c>
      <c r="H49" s="65" t="s">
        <v>125</v>
      </c>
      <c r="I49" s="10">
        <f t="shared" si="2"/>
        <v>1</v>
      </c>
      <c r="J49" s="10">
        <f t="shared" si="2"/>
        <v>0</v>
      </c>
      <c r="K49" s="10">
        <f t="shared" si="0"/>
        <v>0</v>
      </c>
    </row>
    <row r="50" spans="1:11" ht="36">
      <c r="A50" s="6" t="s">
        <v>47</v>
      </c>
      <c r="B50" s="65" t="s">
        <v>29</v>
      </c>
      <c r="C50" s="65" t="s">
        <v>101</v>
      </c>
      <c r="D50" s="65" t="s">
        <v>29</v>
      </c>
      <c r="E50" s="65" t="s">
        <v>108</v>
      </c>
      <c r="F50" s="65" t="s">
        <v>29</v>
      </c>
      <c r="G50" s="65" t="s">
        <v>115</v>
      </c>
      <c r="H50" s="65" t="s">
        <v>126</v>
      </c>
      <c r="I50" s="10">
        <f ca="1">'Приложение 2'!K94</f>
        <v>1</v>
      </c>
      <c r="J50" s="10">
        <f ca="1">'Приложение 2'!L94</f>
        <v>0</v>
      </c>
      <c r="K50" s="10">
        <f t="shared" si="0"/>
        <v>0</v>
      </c>
    </row>
    <row r="51" spans="1:11">
      <c r="A51" s="99" t="s">
        <v>73</v>
      </c>
      <c r="B51" s="101" t="s">
        <v>30</v>
      </c>
      <c r="C51" s="101"/>
      <c r="D51" s="101"/>
      <c r="E51" s="101"/>
      <c r="F51" s="101"/>
      <c r="G51" s="107"/>
      <c r="H51" s="101"/>
      <c r="I51" s="106">
        <f t="shared" ref="I51:J54" si="3">I52</f>
        <v>131.9</v>
      </c>
      <c r="J51" s="106">
        <f t="shared" si="3"/>
        <v>30.1</v>
      </c>
      <c r="K51" s="106">
        <f t="shared" si="0"/>
        <v>22.820318423047762</v>
      </c>
    </row>
    <row r="52" spans="1:11" ht="12.75" customHeight="1">
      <c r="A52" s="99" t="s">
        <v>74</v>
      </c>
      <c r="B52" s="101" t="s">
        <v>30</v>
      </c>
      <c r="C52" s="101" t="s">
        <v>102</v>
      </c>
      <c r="D52" s="101"/>
      <c r="E52" s="101"/>
      <c r="F52" s="101"/>
      <c r="G52" s="107"/>
      <c r="H52" s="101"/>
      <c r="I52" s="106">
        <f t="shared" si="3"/>
        <v>131.9</v>
      </c>
      <c r="J52" s="106">
        <f t="shared" si="3"/>
        <v>30.1</v>
      </c>
      <c r="K52" s="106">
        <f t="shared" si="0"/>
        <v>22.820318423047762</v>
      </c>
    </row>
    <row r="53" spans="1:11" ht="24">
      <c r="A53" s="6" t="s">
        <v>65</v>
      </c>
      <c r="B53" s="65" t="s">
        <v>30</v>
      </c>
      <c r="C53" s="65" t="s">
        <v>102</v>
      </c>
      <c r="D53" s="65" t="s">
        <v>106</v>
      </c>
      <c r="E53" s="65" t="s">
        <v>108</v>
      </c>
      <c r="F53" s="65"/>
      <c r="G53" s="104"/>
      <c r="H53" s="65"/>
      <c r="I53" s="10">
        <f t="shared" si="3"/>
        <v>131.9</v>
      </c>
      <c r="J53" s="10">
        <f t="shared" si="3"/>
        <v>30.1</v>
      </c>
      <c r="K53" s="10">
        <f t="shared" si="0"/>
        <v>22.820318423047762</v>
      </c>
    </row>
    <row r="54" spans="1:11" ht="36">
      <c r="A54" s="6" t="s">
        <v>66</v>
      </c>
      <c r="B54" s="65" t="s">
        <v>30</v>
      </c>
      <c r="C54" s="65" t="s">
        <v>102</v>
      </c>
      <c r="D54" s="65" t="s">
        <v>106</v>
      </c>
      <c r="E54" s="65" t="s">
        <v>8</v>
      </c>
      <c r="F54" s="65" t="s">
        <v>109</v>
      </c>
      <c r="G54" s="104"/>
      <c r="H54" s="65"/>
      <c r="I54" s="10">
        <f t="shared" si="3"/>
        <v>131.9</v>
      </c>
      <c r="J54" s="10">
        <f t="shared" si="3"/>
        <v>30.1</v>
      </c>
      <c r="K54" s="10">
        <f t="shared" si="0"/>
        <v>22.820318423047762</v>
      </c>
    </row>
    <row r="55" spans="1:11" ht="48">
      <c r="A55" s="6" t="s">
        <v>136</v>
      </c>
      <c r="B55" s="65" t="s">
        <v>30</v>
      </c>
      <c r="C55" s="65" t="s">
        <v>102</v>
      </c>
      <c r="D55" s="65" t="s">
        <v>106</v>
      </c>
      <c r="E55" s="65" t="s">
        <v>8</v>
      </c>
      <c r="F55" s="65" t="s">
        <v>109</v>
      </c>
      <c r="G55" s="104" t="s">
        <v>116</v>
      </c>
      <c r="H55" s="65"/>
      <c r="I55" s="10">
        <f>I56+I58</f>
        <v>131.9</v>
      </c>
      <c r="J55" s="10">
        <f>J56+J58</f>
        <v>30.1</v>
      </c>
      <c r="K55" s="10">
        <f t="shared" si="0"/>
        <v>22.820318423047762</v>
      </c>
    </row>
    <row r="56" spans="1:11" ht="63" customHeight="1">
      <c r="A56" s="6" t="s">
        <v>34</v>
      </c>
      <c r="B56" s="65" t="s">
        <v>30</v>
      </c>
      <c r="C56" s="65" t="s">
        <v>102</v>
      </c>
      <c r="D56" s="65" t="s">
        <v>106</v>
      </c>
      <c r="E56" s="65" t="s">
        <v>8</v>
      </c>
      <c r="F56" s="65" t="s">
        <v>109</v>
      </c>
      <c r="G56" s="104" t="s">
        <v>116</v>
      </c>
      <c r="H56" s="65">
        <v>100</v>
      </c>
      <c r="I56" s="10">
        <f>I57</f>
        <v>127.5</v>
      </c>
      <c r="J56" s="10">
        <f>J57</f>
        <v>30.1</v>
      </c>
      <c r="K56" s="10">
        <f t="shared" si="0"/>
        <v>23.607843137254903</v>
      </c>
    </row>
    <row r="57" spans="1:11" ht="24">
      <c r="A57" s="6" t="s">
        <v>35</v>
      </c>
      <c r="B57" s="65" t="s">
        <v>30</v>
      </c>
      <c r="C57" s="65" t="s">
        <v>102</v>
      </c>
      <c r="D57" s="65" t="s">
        <v>106</v>
      </c>
      <c r="E57" s="65" t="s">
        <v>8</v>
      </c>
      <c r="F57" s="65" t="s">
        <v>109</v>
      </c>
      <c r="G57" s="65" t="s">
        <v>116</v>
      </c>
      <c r="H57" s="65">
        <v>120</v>
      </c>
      <c r="I57" s="10">
        <f ca="1">'Приложение 2'!K103</f>
        <v>127.5</v>
      </c>
      <c r="J57" s="10">
        <f ca="1">'Приложение 2'!L103</f>
        <v>30.1</v>
      </c>
      <c r="K57" s="10">
        <f t="shared" si="0"/>
        <v>23.607843137254903</v>
      </c>
    </row>
    <row r="58" spans="1:11" ht="24">
      <c r="A58" s="6" t="s">
        <v>46</v>
      </c>
      <c r="B58" s="65" t="s">
        <v>30</v>
      </c>
      <c r="C58" s="65" t="s">
        <v>102</v>
      </c>
      <c r="D58" s="65" t="s">
        <v>106</v>
      </c>
      <c r="E58" s="65" t="s">
        <v>8</v>
      </c>
      <c r="F58" s="65" t="s">
        <v>109</v>
      </c>
      <c r="G58" s="104" t="s">
        <v>116</v>
      </c>
      <c r="H58" s="65">
        <v>200</v>
      </c>
      <c r="I58" s="10">
        <f ca="1">I59</f>
        <v>4.4000000000000004</v>
      </c>
      <c r="J58" s="10">
        <f ca="1">J59</f>
        <v>0</v>
      </c>
      <c r="K58" s="10">
        <f t="shared" si="0"/>
        <v>0</v>
      </c>
    </row>
    <row r="59" spans="1:11" ht="36">
      <c r="A59" s="6" t="s">
        <v>47</v>
      </c>
      <c r="B59" s="65" t="s">
        <v>30</v>
      </c>
      <c r="C59" s="65" t="s">
        <v>102</v>
      </c>
      <c r="D59" s="65" t="s">
        <v>106</v>
      </c>
      <c r="E59" s="65" t="s">
        <v>8</v>
      </c>
      <c r="F59" s="65" t="s">
        <v>109</v>
      </c>
      <c r="G59" s="104" t="s">
        <v>116</v>
      </c>
      <c r="H59" s="65">
        <v>240</v>
      </c>
      <c r="I59" s="10">
        <f ca="1">'Приложение 2'!K109</f>
        <v>4.4000000000000004</v>
      </c>
      <c r="J59" s="10">
        <f ca="1">'Приложение 2'!L109</f>
        <v>0</v>
      </c>
      <c r="K59" s="10">
        <f t="shared" si="0"/>
        <v>0</v>
      </c>
    </row>
    <row r="60" spans="1:11">
      <c r="A60" s="99" t="s">
        <v>76</v>
      </c>
      <c r="B60" s="101" t="s">
        <v>102</v>
      </c>
      <c r="C60" s="101"/>
      <c r="D60" s="101"/>
      <c r="E60" s="101"/>
      <c r="F60" s="101"/>
      <c r="G60" s="107"/>
      <c r="H60" s="101"/>
      <c r="I60" s="106">
        <f t="shared" ref="I60:J65" si="4">I61</f>
        <v>31.1</v>
      </c>
      <c r="J60" s="106">
        <f t="shared" si="4"/>
        <v>0</v>
      </c>
      <c r="K60" s="106">
        <f t="shared" ref="K60:K66" si="5">J60/I60*100</f>
        <v>0</v>
      </c>
    </row>
    <row r="61" spans="1:11">
      <c r="A61" s="99" t="s">
        <v>245</v>
      </c>
      <c r="B61" s="101" t="s">
        <v>102</v>
      </c>
      <c r="C61" s="101" t="s">
        <v>17</v>
      </c>
      <c r="D61" s="101"/>
      <c r="E61" s="101"/>
      <c r="F61" s="101"/>
      <c r="G61" s="107"/>
      <c r="H61" s="101"/>
      <c r="I61" s="106">
        <f t="shared" si="4"/>
        <v>31.1</v>
      </c>
      <c r="J61" s="106">
        <f t="shared" si="4"/>
        <v>0</v>
      </c>
      <c r="K61" s="106">
        <f t="shared" si="5"/>
        <v>0</v>
      </c>
    </row>
    <row r="62" spans="1:11" ht="24">
      <c r="A62" s="6" t="s">
        <v>65</v>
      </c>
      <c r="B62" s="65" t="s">
        <v>102</v>
      </c>
      <c r="C62" s="65" t="s">
        <v>17</v>
      </c>
      <c r="D62" s="65" t="s">
        <v>106</v>
      </c>
      <c r="E62" s="65" t="s">
        <v>108</v>
      </c>
      <c r="F62" s="65"/>
      <c r="G62" s="104"/>
      <c r="H62" s="65"/>
      <c r="I62" s="10">
        <f t="shared" si="4"/>
        <v>31.1</v>
      </c>
      <c r="J62" s="10">
        <f t="shared" si="4"/>
        <v>0</v>
      </c>
      <c r="K62" s="10">
        <f t="shared" si="5"/>
        <v>0</v>
      </c>
    </row>
    <row r="63" spans="1:11" ht="36">
      <c r="A63" s="6" t="s">
        <v>66</v>
      </c>
      <c r="B63" s="65" t="s">
        <v>102</v>
      </c>
      <c r="C63" s="65" t="s">
        <v>17</v>
      </c>
      <c r="D63" s="65" t="s">
        <v>106</v>
      </c>
      <c r="E63" s="65" t="s">
        <v>8</v>
      </c>
      <c r="F63" s="65" t="s">
        <v>109</v>
      </c>
      <c r="G63" s="104"/>
      <c r="H63" s="65"/>
      <c r="I63" s="10">
        <f t="shared" si="4"/>
        <v>31.1</v>
      </c>
      <c r="J63" s="10">
        <f t="shared" si="4"/>
        <v>0</v>
      </c>
      <c r="K63" s="10">
        <f t="shared" si="5"/>
        <v>0</v>
      </c>
    </row>
    <row r="64" spans="1:11" ht="24">
      <c r="A64" s="9" t="s">
        <v>305</v>
      </c>
      <c r="B64" s="65" t="s">
        <v>102</v>
      </c>
      <c r="C64" s="65" t="s">
        <v>17</v>
      </c>
      <c r="D64" s="65" t="s">
        <v>106</v>
      </c>
      <c r="E64" s="65" t="s">
        <v>8</v>
      </c>
      <c r="F64" s="65" t="s">
        <v>109</v>
      </c>
      <c r="G64" s="104" t="s">
        <v>272</v>
      </c>
      <c r="H64" s="65"/>
      <c r="I64" s="10">
        <f t="shared" si="4"/>
        <v>31.1</v>
      </c>
      <c r="J64" s="10">
        <f t="shared" si="4"/>
        <v>0</v>
      </c>
      <c r="K64" s="10">
        <f t="shared" si="5"/>
        <v>0</v>
      </c>
    </row>
    <row r="65" spans="1:11" ht="24">
      <c r="A65" s="6" t="s">
        <v>46</v>
      </c>
      <c r="B65" s="65" t="s">
        <v>102</v>
      </c>
      <c r="C65" s="65" t="s">
        <v>17</v>
      </c>
      <c r="D65" s="65" t="s">
        <v>106</v>
      </c>
      <c r="E65" s="65" t="s">
        <v>8</v>
      </c>
      <c r="F65" s="65" t="s">
        <v>109</v>
      </c>
      <c r="G65" s="104" t="s">
        <v>272</v>
      </c>
      <c r="H65" s="65" t="s">
        <v>125</v>
      </c>
      <c r="I65" s="10">
        <f t="shared" si="4"/>
        <v>31.1</v>
      </c>
      <c r="J65" s="10">
        <f t="shared" si="4"/>
        <v>0</v>
      </c>
      <c r="K65" s="10">
        <f t="shared" si="5"/>
        <v>0</v>
      </c>
    </row>
    <row r="66" spans="1:11" ht="36">
      <c r="A66" s="6" t="s">
        <v>47</v>
      </c>
      <c r="B66" s="65" t="s">
        <v>102</v>
      </c>
      <c r="C66" s="65" t="s">
        <v>17</v>
      </c>
      <c r="D66" s="65" t="s">
        <v>106</v>
      </c>
      <c r="E66" s="65" t="s">
        <v>8</v>
      </c>
      <c r="F66" s="65" t="s">
        <v>109</v>
      </c>
      <c r="G66" s="104" t="s">
        <v>272</v>
      </c>
      <c r="H66" s="65" t="s">
        <v>126</v>
      </c>
      <c r="I66" s="10">
        <f ca="1">'Приложение 2'!K120</f>
        <v>31.1</v>
      </c>
      <c r="J66" s="10">
        <f ca="1">'Приложение 2'!L120</f>
        <v>0</v>
      </c>
      <c r="K66" s="10">
        <f t="shared" si="5"/>
        <v>0</v>
      </c>
    </row>
    <row r="67" spans="1:11" ht="12" customHeight="1">
      <c r="A67" s="99" t="s">
        <v>76</v>
      </c>
      <c r="B67" s="101" t="s">
        <v>100</v>
      </c>
      <c r="C67" s="101"/>
      <c r="D67" s="101"/>
      <c r="E67" s="101"/>
      <c r="F67" s="101"/>
      <c r="G67" s="107"/>
      <c r="H67" s="101"/>
      <c r="I67" s="106">
        <f>I83+I74+I68</f>
        <v>265</v>
      </c>
      <c r="J67" s="106">
        <f>J83+J74+J68</f>
        <v>0</v>
      </c>
      <c r="K67" s="106">
        <f t="shared" si="0"/>
        <v>0</v>
      </c>
    </row>
    <row r="68" spans="1:11" hidden="1">
      <c r="A68" s="99" t="s">
        <v>292</v>
      </c>
      <c r="B68" s="101" t="s">
        <v>100</v>
      </c>
      <c r="C68" s="101" t="s">
        <v>104</v>
      </c>
      <c r="D68" s="101"/>
      <c r="E68" s="101"/>
      <c r="F68" s="101"/>
      <c r="G68" s="107"/>
      <c r="H68" s="101"/>
      <c r="I68" s="106">
        <f t="shared" ref="I68:J72" si="6">I69</f>
        <v>0</v>
      </c>
      <c r="J68" s="106">
        <f t="shared" si="6"/>
        <v>0</v>
      </c>
      <c r="K68" s="106" t="e">
        <f t="shared" ref="K68:K73" si="7">J68/I68*100</f>
        <v>#DIV/0!</v>
      </c>
    </row>
    <row r="69" spans="1:11" ht="24" hidden="1">
      <c r="A69" s="6" t="s">
        <v>65</v>
      </c>
      <c r="B69" s="65" t="s">
        <v>100</v>
      </c>
      <c r="C69" s="65" t="s">
        <v>104</v>
      </c>
      <c r="D69" s="65" t="s">
        <v>106</v>
      </c>
      <c r="E69" s="65" t="s">
        <v>108</v>
      </c>
      <c r="F69" s="65"/>
      <c r="G69" s="104"/>
      <c r="H69" s="65"/>
      <c r="I69" s="10">
        <f t="shared" si="6"/>
        <v>0</v>
      </c>
      <c r="J69" s="10">
        <f t="shared" si="6"/>
        <v>0</v>
      </c>
      <c r="K69" s="10" t="e">
        <f t="shared" si="7"/>
        <v>#DIV/0!</v>
      </c>
    </row>
    <row r="70" spans="1:11" ht="36" hidden="1">
      <c r="A70" s="6" t="s">
        <v>66</v>
      </c>
      <c r="B70" s="65" t="s">
        <v>100</v>
      </c>
      <c r="C70" s="65" t="s">
        <v>104</v>
      </c>
      <c r="D70" s="65" t="s">
        <v>106</v>
      </c>
      <c r="E70" s="65" t="s">
        <v>8</v>
      </c>
      <c r="F70" s="65" t="s">
        <v>109</v>
      </c>
      <c r="G70" s="104"/>
      <c r="H70" s="65"/>
      <c r="I70" s="10">
        <f t="shared" si="6"/>
        <v>0</v>
      </c>
      <c r="J70" s="10">
        <f t="shared" si="6"/>
        <v>0</v>
      </c>
      <c r="K70" s="10" t="e">
        <f t="shared" si="7"/>
        <v>#DIV/0!</v>
      </c>
    </row>
    <row r="71" spans="1:11" ht="133.5" hidden="1" customHeight="1">
      <c r="A71" s="9" t="s">
        <v>291</v>
      </c>
      <c r="B71" s="65" t="s">
        <v>100</v>
      </c>
      <c r="C71" s="65" t="s">
        <v>104</v>
      </c>
      <c r="D71" s="65" t="s">
        <v>106</v>
      </c>
      <c r="E71" s="65" t="s">
        <v>8</v>
      </c>
      <c r="F71" s="65" t="s">
        <v>109</v>
      </c>
      <c r="G71" s="65" t="s">
        <v>290</v>
      </c>
      <c r="H71" s="65"/>
      <c r="I71" s="10">
        <f t="shared" si="6"/>
        <v>0</v>
      </c>
      <c r="J71" s="10">
        <f t="shared" si="6"/>
        <v>0</v>
      </c>
      <c r="K71" s="10" t="e">
        <f t="shared" si="7"/>
        <v>#DIV/0!</v>
      </c>
    </row>
    <row r="72" spans="1:11" ht="24" hidden="1">
      <c r="A72" s="6" t="s">
        <v>46</v>
      </c>
      <c r="B72" s="65" t="s">
        <v>100</v>
      </c>
      <c r="C72" s="65" t="s">
        <v>104</v>
      </c>
      <c r="D72" s="65" t="s">
        <v>106</v>
      </c>
      <c r="E72" s="65" t="s">
        <v>8</v>
      </c>
      <c r="F72" s="65" t="s">
        <v>109</v>
      </c>
      <c r="G72" s="65" t="s">
        <v>290</v>
      </c>
      <c r="H72" s="65">
        <v>200</v>
      </c>
      <c r="I72" s="10">
        <f t="shared" si="6"/>
        <v>0</v>
      </c>
      <c r="J72" s="10">
        <f t="shared" si="6"/>
        <v>0</v>
      </c>
      <c r="K72" s="10" t="e">
        <f t="shared" si="7"/>
        <v>#DIV/0!</v>
      </c>
    </row>
    <row r="73" spans="1:11" ht="36" hidden="1">
      <c r="A73" s="6" t="s">
        <v>47</v>
      </c>
      <c r="B73" s="65" t="s">
        <v>100</v>
      </c>
      <c r="C73" s="65" t="s">
        <v>104</v>
      </c>
      <c r="D73" s="65" t="s">
        <v>106</v>
      </c>
      <c r="E73" s="65" t="s">
        <v>8</v>
      </c>
      <c r="F73" s="65" t="s">
        <v>109</v>
      </c>
      <c r="G73" s="65" t="s">
        <v>290</v>
      </c>
      <c r="H73" s="65">
        <v>240</v>
      </c>
      <c r="I73" s="10">
        <f ca="1">'Приложение 2'!K131</f>
        <v>0</v>
      </c>
      <c r="J73" s="10">
        <f ca="1">'Приложение 2'!L131</f>
        <v>0</v>
      </c>
      <c r="K73" s="10" t="e">
        <f t="shared" si="7"/>
        <v>#DIV/0!</v>
      </c>
    </row>
    <row r="74" spans="1:11" hidden="1">
      <c r="A74" s="99" t="s">
        <v>245</v>
      </c>
      <c r="B74" s="101" t="s">
        <v>100</v>
      </c>
      <c r="C74" s="101" t="s">
        <v>110</v>
      </c>
      <c r="D74" s="101"/>
      <c r="E74" s="101"/>
      <c r="F74" s="101"/>
      <c r="G74" s="107"/>
      <c r="H74" s="101"/>
      <c r="I74" s="106">
        <f>I75</f>
        <v>0</v>
      </c>
      <c r="J74" s="106">
        <f>J75</f>
        <v>0</v>
      </c>
      <c r="K74" s="106" t="e">
        <f t="shared" si="0"/>
        <v>#DIV/0!</v>
      </c>
    </row>
    <row r="75" spans="1:11" ht="72" hidden="1">
      <c r="A75" s="6" t="s">
        <v>244</v>
      </c>
      <c r="B75" s="65" t="s">
        <v>100</v>
      </c>
      <c r="C75" s="65" t="s">
        <v>110</v>
      </c>
      <c r="D75" s="65" t="s">
        <v>240</v>
      </c>
      <c r="E75" s="65" t="s">
        <v>108</v>
      </c>
      <c r="F75" s="65"/>
      <c r="G75" s="104"/>
      <c r="H75" s="65"/>
      <c r="I75" s="10">
        <f>I76</f>
        <v>0</v>
      </c>
      <c r="J75" s="10">
        <f>J76</f>
        <v>0</v>
      </c>
      <c r="K75" s="10" t="e">
        <f t="shared" si="0"/>
        <v>#DIV/0!</v>
      </c>
    </row>
    <row r="76" spans="1:11" ht="24" hidden="1">
      <c r="A76" s="6" t="s">
        <v>243</v>
      </c>
      <c r="B76" s="65" t="s">
        <v>100</v>
      </c>
      <c r="C76" s="65" t="s">
        <v>110</v>
      </c>
      <c r="D76" s="65" t="s">
        <v>240</v>
      </c>
      <c r="E76" s="65" t="s">
        <v>108</v>
      </c>
      <c r="F76" s="65" t="s">
        <v>30</v>
      </c>
      <c r="G76" s="104"/>
      <c r="H76" s="65"/>
      <c r="I76" s="10">
        <f>I77+I80</f>
        <v>0</v>
      </c>
      <c r="J76" s="10">
        <f>J77+J80</f>
        <v>0</v>
      </c>
      <c r="K76" s="10" t="e">
        <f t="shared" si="0"/>
        <v>#DIV/0!</v>
      </c>
    </row>
    <row r="77" spans="1:11" ht="36" hidden="1">
      <c r="A77" s="6" t="s">
        <v>242</v>
      </c>
      <c r="B77" s="65" t="s">
        <v>100</v>
      </c>
      <c r="C77" s="65" t="s">
        <v>110</v>
      </c>
      <c r="D77" s="65" t="s">
        <v>240</v>
      </c>
      <c r="E77" s="65" t="s">
        <v>108</v>
      </c>
      <c r="F77" s="65" t="s">
        <v>30</v>
      </c>
      <c r="G77" s="104" t="s">
        <v>241</v>
      </c>
      <c r="H77" s="65"/>
      <c r="I77" s="10">
        <f>I78</f>
        <v>0</v>
      </c>
      <c r="J77" s="10">
        <f>J78</f>
        <v>0</v>
      </c>
      <c r="K77" s="10" t="e">
        <f t="shared" si="0"/>
        <v>#DIV/0!</v>
      </c>
    </row>
    <row r="78" spans="1:11" ht="24" hidden="1">
      <c r="A78" s="6" t="s">
        <v>46</v>
      </c>
      <c r="B78" s="65" t="s">
        <v>100</v>
      </c>
      <c r="C78" s="65" t="s">
        <v>110</v>
      </c>
      <c r="D78" s="65" t="s">
        <v>240</v>
      </c>
      <c r="E78" s="65" t="s">
        <v>108</v>
      </c>
      <c r="F78" s="65" t="s">
        <v>30</v>
      </c>
      <c r="G78" s="104" t="s">
        <v>241</v>
      </c>
      <c r="H78" s="65" t="s">
        <v>125</v>
      </c>
      <c r="I78" s="10">
        <f>I79</f>
        <v>0</v>
      </c>
      <c r="J78" s="10">
        <f>J79</f>
        <v>0</v>
      </c>
      <c r="K78" s="10" t="e">
        <f t="shared" si="0"/>
        <v>#DIV/0!</v>
      </c>
    </row>
    <row r="79" spans="1:11" ht="36" hidden="1">
      <c r="A79" s="6" t="s">
        <v>47</v>
      </c>
      <c r="B79" s="65" t="s">
        <v>100</v>
      </c>
      <c r="C79" s="65" t="s">
        <v>110</v>
      </c>
      <c r="D79" s="65" t="s">
        <v>240</v>
      </c>
      <c r="E79" s="65" t="s">
        <v>108</v>
      </c>
      <c r="F79" s="65" t="s">
        <v>30</v>
      </c>
      <c r="G79" s="104" t="s">
        <v>241</v>
      </c>
      <c r="H79" s="65" t="s">
        <v>126</v>
      </c>
      <c r="I79" s="10">
        <f ca="1">'Приложение 2'!K137</f>
        <v>0</v>
      </c>
      <c r="J79" s="10">
        <f ca="1">'Приложение 2'!L137</f>
        <v>0</v>
      </c>
      <c r="K79" s="10" t="e">
        <f t="shared" si="0"/>
        <v>#DIV/0!</v>
      </c>
    </row>
    <row r="80" spans="1:11" ht="38.25" hidden="1">
      <c r="A80" s="147" t="s">
        <v>242</v>
      </c>
      <c r="B80" s="65" t="s">
        <v>100</v>
      </c>
      <c r="C80" s="65" t="s">
        <v>110</v>
      </c>
      <c r="D80" s="65" t="s">
        <v>240</v>
      </c>
      <c r="E80" s="65" t="s">
        <v>108</v>
      </c>
      <c r="F80" s="65" t="s">
        <v>30</v>
      </c>
      <c r="G80" s="65" t="s">
        <v>293</v>
      </c>
      <c r="H80" s="65"/>
      <c r="I80" s="10">
        <f ca="1">I81</f>
        <v>0</v>
      </c>
      <c r="J80" s="10">
        <f ca="1">J81</f>
        <v>0</v>
      </c>
      <c r="K80" s="10" t="e">
        <f>J80/I80*100</f>
        <v>#DIV/0!</v>
      </c>
    </row>
    <row r="81" spans="1:11" ht="24" hidden="1">
      <c r="A81" s="6" t="s">
        <v>46</v>
      </c>
      <c r="B81" s="65" t="s">
        <v>100</v>
      </c>
      <c r="C81" s="65" t="s">
        <v>110</v>
      </c>
      <c r="D81" s="65" t="s">
        <v>240</v>
      </c>
      <c r="E81" s="65" t="s">
        <v>108</v>
      </c>
      <c r="F81" s="65" t="s">
        <v>30</v>
      </c>
      <c r="G81" s="65" t="s">
        <v>293</v>
      </c>
      <c r="H81" s="65" t="s">
        <v>125</v>
      </c>
      <c r="I81" s="10">
        <f ca="1">I82</f>
        <v>0</v>
      </c>
      <c r="J81" s="10">
        <f ca="1">J82</f>
        <v>0</v>
      </c>
      <c r="K81" s="10" t="e">
        <f>J81/I81*100</f>
        <v>#DIV/0!</v>
      </c>
    </row>
    <row r="82" spans="1:11" ht="36" hidden="1">
      <c r="A82" s="6" t="s">
        <v>47</v>
      </c>
      <c r="B82" s="65" t="s">
        <v>100</v>
      </c>
      <c r="C82" s="65" t="s">
        <v>110</v>
      </c>
      <c r="D82" s="65" t="s">
        <v>240</v>
      </c>
      <c r="E82" s="65" t="s">
        <v>108</v>
      </c>
      <c r="F82" s="65" t="s">
        <v>30</v>
      </c>
      <c r="G82" s="65" t="s">
        <v>293</v>
      </c>
      <c r="H82" s="65" t="s">
        <v>126</v>
      </c>
      <c r="I82" s="10">
        <f ca="1">'Приложение 2'!K140</f>
        <v>0</v>
      </c>
      <c r="J82" s="10">
        <f ca="1">'Приложение 2'!L140</f>
        <v>0</v>
      </c>
      <c r="K82" s="10" t="e">
        <f>J82/I82*100</f>
        <v>#DIV/0!</v>
      </c>
    </row>
    <row r="83" spans="1:11">
      <c r="A83" s="99" t="s">
        <v>77</v>
      </c>
      <c r="B83" s="101" t="s">
        <v>100</v>
      </c>
      <c r="C83" s="101" t="s">
        <v>103</v>
      </c>
      <c r="D83" s="101"/>
      <c r="E83" s="101"/>
      <c r="F83" s="101"/>
      <c r="G83" s="107"/>
      <c r="H83" s="101"/>
      <c r="I83" s="106">
        <f t="shared" ref="I83:J87" si="8">I84</f>
        <v>265</v>
      </c>
      <c r="J83" s="106">
        <f t="shared" si="8"/>
        <v>0</v>
      </c>
      <c r="K83" s="106">
        <f t="shared" si="0"/>
        <v>0</v>
      </c>
    </row>
    <row r="84" spans="1:11" ht="24">
      <c r="A84" s="6" t="s">
        <v>65</v>
      </c>
      <c r="B84" s="65" t="s">
        <v>100</v>
      </c>
      <c r="C84" s="65" t="s">
        <v>103</v>
      </c>
      <c r="D84" s="65" t="s">
        <v>106</v>
      </c>
      <c r="E84" s="65" t="s">
        <v>108</v>
      </c>
      <c r="F84" s="65"/>
      <c r="G84" s="104"/>
      <c r="H84" s="65"/>
      <c r="I84" s="10">
        <f t="shared" si="8"/>
        <v>265</v>
      </c>
      <c r="J84" s="10">
        <f t="shared" si="8"/>
        <v>0</v>
      </c>
      <c r="K84" s="10">
        <f t="shared" si="0"/>
        <v>0</v>
      </c>
    </row>
    <row r="85" spans="1:11" ht="36">
      <c r="A85" s="6" t="s">
        <v>66</v>
      </c>
      <c r="B85" s="65" t="s">
        <v>100</v>
      </c>
      <c r="C85" s="65" t="s">
        <v>103</v>
      </c>
      <c r="D85" s="65" t="s">
        <v>106</v>
      </c>
      <c r="E85" s="65" t="s">
        <v>8</v>
      </c>
      <c r="F85" s="65" t="s">
        <v>109</v>
      </c>
      <c r="G85" s="104"/>
      <c r="H85" s="65"/>
      <c r="I85" s="10">
        <f t="shared" si="8"/>
        <v>265</v>
      </c>
      <c r="J85" s="10">
        <f t="shared" si="8"/>
        <v>0</v>
      </c>
      <c r="K85" s="10">
        <f t="shared" si="0"/>
        <v>0</v>
      </c>
    </row>
    <row r="86" spans="1:11" ht="204">
      <c r="A86" s="6" t="s">
        <v>137</v>
      </c>
      <c r="B86" s="65" t="s">
        <v>100</v>
      </c>
      <c r="C86" s="65" t="s">
        <v>103</v>
      </c>
      <c r="D86" s="65" t="s">
        <v>106</v>
      </c>
      <c r="E86" s="65" t="s">
        <v>8</v>
      </c>
      <c r="F86" s="65" t="s">
        <v>109</v>
      </c>
      <c r="G86" s="104" t="s">
        <v>117</v>
      </c>
      <c r="H86" s="65"/>
      <c r="I86" s="10">
        <f t="shared" si="8"/>
        <v>265</v>
      </c>
      <c r="J86" s="10">
        <f t="shared" si="8"/>
        <v>0</v>
      </c>
      <c r="K86" s="10">
        <f t="shared" si="0"/>
        <v>0</v>
      </c>
    </row>
    <row r="87" spans="1:11" ht="24">
      <c r="A87" s="6" t="s">
        <v>46</v>
      </c>
      <c r="B87" s="65" t="s">
        <v>100</v>
      </c>
      <c r="C87" s="65" t="s">
        <v>103</v>
      </c>
      <c r="D87" s="65" t="s">
        <v>106</v>
      </c>
      <c r="E87" s="65" t="s">
        <v>8</v>
      </c>
      <c r="F87" s="65" t="s">
        <v>109</v>
      </c>
      <c r="G87" s="104" t="s">
        <v>117</v>
      </c>
      <c r="H87" s="65">
        <v>200</v>
      </c>
      <c r="I87" s="10">
        <f t="shared" si="8"/>
        <v>265</v>
      </c>
      <c r="J87" s="10">
        <f t="shared" si="8"/>
        <v>0</v>
      </c>
      <c r="K87" s="10">
        <f t="shared" si="0"/>
        <v>0</v>
      </c>
    </row>
    <row r="88" spans="1:11" ht="36">
      <c r="A88" s="6" t="s">
        <v>47</v>
      </c>
      <c r="B88" s="65" t="s">
        <v>100</v>
      </c>
      <c r="C88" s="65" t="s">
        <v>103</v>
      </c>
      <c r="D88" s="65" t="s">
        <v>106</v>
      </c>
      <c r="E88" s="65" t="s">
        <v>8</v>
      </c>
      <c r="F88" s="65" t="s">
        <v>109</v>
      </c>
      <c r="G88" s="104" t="s">
        <v>117</v>
      </c>
      <c r="H88" s="65">
        <v>240</v>
      </c>
      <c r="I88" s="10">
        <f ca="1">'Приложение 2'!K152</f>
        <v>265</v>
      </c>
      <c r="J88" s="10">
        <f ca="1">'Приложение 2'!L152</f>
        <v>0</v>
      </c>
      <c r="K88" s="10">
        <f t="shared" si="0"/>
        <v>0</v>
      </c>
    </row>
    <row r="89" spans="1:11">
      <c r="A89" s="99" t="s">
        <v>78</v>
      </c>
      <c r="B89" s="101" t="s">
        <v>104</v>
      </c>
      <c r="C89" s="101"/>
      <c r="D89" s="101"/>
      <c r="E89" s="101"/>
      <c r="F89" s="101"/>
      <c r="G89" s="107"/>
      <c r="H89" s="101"/>
      <c r="I89" s="106">
        <f>I96+I90</f>
        <v>458.8</v>
      </c>
      <c r="J89" s="106">
        <f>J96+J90</f>
        <v>0</v>
      </c>
      <c r="K89" s="106">
        <f t="shared" si="0"/>
        <v>0</v>
      </c>
    </row>
    <row r="90" spans="1:11">
      <c r="A90" s="99" t="s">
        <v>247</v>
      </c>
      <c r="B90" s="101" t="s">
        <v>104</v>
      </c>
      <c r="C90" s="101" t="s">
        <v>29</v>
      </c>
      <c r="D90" s="101"/>
      <c r="E90" s="101"/>
      <c r="F90" s="101"/>
      <c r="G90" s="107"/>
      <c r="H90" s="101"/>
      <c r="I90" s="106">
        <f t="shared" ref="I90:J94" si="9">I91</f>
        <v>13.6</v>
      </c>
      <c r="J90" s="106">
        <f t="shared" si="9"/>
        <v>0</v>
      </c>
      <c r="K90" s="106">
        <f t="shared" ref="K90:K161" si="10">J90/I90*100</f>
        <v>0</v>
      </c>
    </row>
    <row r="91" spans="1:11" ht="24">
      <c r="A91" s="6" t="s">
        <v>65</v>
      </c>
      <c r="B91" s="65" t="s">
        <v>104</v>
      </c>
      <c r="C91" s="65" t="s">
        <v>29</v>
      </c>
      <c r="D91" s="65" t="s">
        <v>106</v>
      </c>
      <c r="E91" s="65" t="s">
        <v>108</v>
      </c>
      <c r="F91" s="65"/>
      <c r="G91" s="104"/>
      <c r="H91" s="65"/>
      <c r="I91" s="10">
        <f t="shared" si="9"/>
        <v>13.6</v>
      </c>
      <c r="J91" s="10">
        <f t="shared" si="9"/>
        <v>0</v>
      </c>
      <c r="K91" s="10">
        <f t="shared" si="10"/>
        <v>0</v>
      </c>
    </row>
    <row r="92" spans="1:11" ht="36">
      <c r="A92" s="6" t="s">
        <v>66</v>
      </c>
      <c r="B92" s="65" t="s">
        <v>104</v>
      </c>
      <c r="C92" s="65" t="s">
        <v>29</v>
      </c>
      <c r="D92" s="65" t="s">
        <v>106</v>
      </c>
      <c r="E92" s="65" t="s">
        <v>8</v>
      </c>
      <c r="F92" s="65" t="s">
        <v>109</v>
      </c>
      <c r="G92" s="104"/>
      <c r="H92" s="65"/>
      <c r="I92" s="10">
        <f t="shared" si="9"/>
        <v>13.6</v>
      </c>
      <c r="J92" s="10">
        <f t="shared" si="9"/>
        <v>0</v>
      </c>
      <c r="K92" s="10">
        <f t="shared" si="10"/>
        <v>0</v>
      </c>
    </row>
    <row r="93" spans="1:11" ht="24">
      <c r="A93" s="6" t="s">
        <v>250</v>
      </c>
      <c r="B93" s="65" t="s">
        <v>104</v>
      </c>
      <c r="C93" s="65" t="s">
        <v>29</v>
      </c>
      <c r="D93" s="65" t="s">
        <v>106</v>
      </c>
      <c r="E93" s="65" t="s">
        <v>8</v>
      </c>
      <c r="F93" s="65" t="s">
        <v>109</v>
      </c>
      <c r="G93" s="104" t="s">
        <v>246</v>
      </c>
      <c r="H93" s="65"/>
      <c r="I93" s="10">
        <f t="shared" si="9"/>
        <v>13.6</v>
      </c>
      <c r="J93" s="10">
        <f t="shared" si="9"/>
        <v>0</v>
      </c>
      <c r="K93" s="10">
        <f t="shared" si="10"/>
        <v>0</v>
      </c>
    </row>
    <row r="94" spans="1:11" ht="24">
      <c r="A94" s="6" t="s">
        <v>46</v>
      </c>
      <c r="B94" s="65" t="s">
        <v>104</v>
      </c>
      <c r="C94" s="65" t="s">
        <v>29</v>
      </c>
      <c r="D94" s="65" t="s">
        <v>106</v>
      </c>
      <c r="E94" s="65" t="s">
        <v>8</v>
      </c>
      <c r="F94" s="65" t="s">
        <v>109</v>
      </c>
      <c r="G94" s="104" t="s">
        <v>246</v>
      </c>
      <c r="H94" s="65" t="s">
        <v>125</v>
      </c>
      <c r="I94" s="10">
        <f t="shared" si="9"/>
        <v>13.6</v>
      </c>
      <c r="J94" s="10">
        <f t="shared" si="9"/>
        <v>0</v>
      </c>
      <c r="K94" s="10">
        <f t="shared" si="10"/>
        <v>0</v>
      </c>
    </row>
    <row r="95" spans="1:11" ht="36">
      <c r="A95" s="6" t="s">
        <v>47</v>
      </c>
      <c r="B95" s="65" t="s">
        <v>104</v>
      </c>
      <c r="C95" s="65" t="s">
        <v>29</v>
      </c>
      <c r="D95" s="65" t="s">
        <v>106</v>
      </c>
      <c r="E95" s="65" t="s">
        <v>8</v>
      </c>
      <c r="F95" s="65" t="s">
        <v>109</v>
      </c>
      <c r="G95" s="104" t="s">
        <v>246</v>
      </c>
      <c r="H95" s="65" t="s">
        <v>126</v>
      </c>
      <c r="I95" s="10">
        <f ca="1">'Приложение 2'!K161</f>
        <v>13.6</v>
      </c>
      <c r="J95" s="10">
        <f ca="1">'Приложение 2'!L161</f>
        <v>0</v>
      </c>
      <c r="K95" s="10">
        <f t="shared" si="10"/>
        <v>0</v>
      </c>
    </row>
    <row r="96" spans="1:11">
      <c r="A96" s="99" t="s">
        <v>79</v>
      </c>
      <c r="B96" s="101" t="s">
        <v>104</v>
      </c>
      <c r="C96" s="101" t="s">
        <v>102</v>
      </c>
      <c r="D96" s="101"/>
      <c r="E96" s="101"/>
      <c r="F96" s="101"/>
      <c r="G96" s="101" t="s">
        <v>0</v>
      </c>
      <c r="H96" s="101" t="s">
        <v>0</v>
      </c>
      <c r="I96" s="106">
        <f>I103+I97+I130</f>
        <v>445.2</v>
      </c>
      <c r="J96" s="106">
        <f>J103+J97+J130</f>
        <v>0</v>
      </c>
      <c r="K96" s="106">
        <f t="shared" si="10"/>
        <v>0</v>
      </c>
    </row>
    <row r="97" spans="1:11" ht="61.5" hidden="1" customHeight="1">
      <c r="A97" s="6" t="s">
        <v>276</v>
      </c>
      <c r="B97" s="65" t="s">
        <v>104</v>
      </c>
      <c r="C97" s="65" t="s">
        <v>102</v>
      </c>
      <c r="D97" s="65" t="s">
        <v>273</v>
      </c>
      <c r="E97" s="65" t="s">
        <v>108</v>
      </c>
      <c r="F97" s="65"/>
      <c r="G97" s="104"/>
      <c r="H97" s="65"/>
      <c r="I97" s="10">
        <f t="shared" ref="I97:J99" si="11">I98</f>
        <v>0</v>
      </c>
      <c r="J97" s="10">
        <f t="shared" si="11"/>
        <v>0</v>
      </c>
      <c r="K97" s="10" t="e">
        <f t="shared" ref="K97:K102" si="12">J97/I97*100</f>
        <v>#DIV/0!</v>
      </c>
    </row>
    <row r="98" spans="1:11" ht="25.5" hidden="1" customHeight="1">
      <c r="A98" s="6" t="s">
        <v>277</v>
      </c>
      <c r="B98" s="65" t="s">
        <v>104</v>
      </c>
      <c r="C98" s="65" t="s">
        <v>102</v>
      </c>
      <c r="D98" s="65" t="s">
        <v>273</v>
      </c>
      <c r="E98" s="65" t="s">
        <v>8</v>
      </c>
      <c r="F98" s="65" t="s">
        <v>109</v>
      </c>
      <c r="G98" s="104"/>
      <c r="H98" s="65"/>
      <c r="I98" s="10">
        <f t="shared" si="11"/>
        <v>0</v>
      </c>
      <c r="J98" s="10">
        <f t="shared" si="11"/>
        <v>0</v>
      </c>
      <c r="K98" s="10" t="e">
        <f t="shared" si="12"/>
        <v>#DIV/0!</v>
      </c>
    </row>
    <row r="99" spans="1:11" ht="25.5" hidden="1" customHeight="1">
      <c r="A99" s="6" t="s">
        <v>278</v>
      </c>
      <c r="B99" s="65" t="s">
        <v>104</v>
      </c>
      <c r="C99" s="65" t="s">
        <v>102</v>
      </c>
      <c r="D99" s="65" t="s">
        <v>273</v>
      </c>
      <c r="E99" s="65" t="s">
        <v>8</v>
      </c>
      <c r="F99" s="65" t="s">
        <v>29</v>
      </c>
      <c r="G99" s="104"/>
      <c r="H99" s="65"/>
      <c r="I99" s="10">
        <f t="shared" si="11"/>
        <v>0</v>
      </c>
      <c r="J99" s="10">
        <f t="shared" si="11"/>
        <v>0</v>
      </c>
      <c r="K99" s="10" t="e">
        <f t="shared" si="12"/>
        <v>#DIV/0!</v>
      </c>
    </row>
    <row r="100" spans="1:11" hidden="1">
      <c r="A100" s="6" t="s">
        <v>279</v>
      </c>
      <c r="B100" s="65" t="s">
        <v>104</v>
      </c>
      <c r="C100" s="65" t="s">
        <v>102</v>
      </c>
      <c r="D100" s="65" t="s">
        <v>273</v>
      </c>
      <c r="E100" s="65" t="s">
        <v>8</v>
      </c>
      <c r="F100" s="65" t="s">
        <v>29</v>
      </c>
      <c r="G100" s="65" t="s">
        <v>274</v>
      </c>
      <c r="H100" s="65"/>
      <c r="I100" s="10">
        <f>I101</f>
        <v>0</v>
      </c>
      <c r="J100" s="10">
        <f>J101</f>
        <v>0</v>
      </c>
      <c r="K100" s="10" t="e">
        <f t="shared" si="12"/>
        <v>#DIV/0!</v>
      </c>
    </row>
    <row r="101" spans="1:11" ht="24" hidden="1">
      <c r="A101" s="6" t="s">
        <v>46</v>
      </c>
      <c r="B101" s="65" t="s">
        <v>104</v>
      </c>
      <c r="C101" s="65" t="s">
        <v>102</v>
      </c>
      <c r="D101" s="65" t="s">
        <v>273</v>
      </c>
      <c r="E101" s="65" t="s">
        <v>8</v>
      </c>
      <c r="F101" s="65" t="s">
        <v>29</v>
      </c>
      <c r="G101" s="65" t="s">
        <v>274</v>
      </c>
      <c r="H101" s="65">
        <v>200</v>
      </c>
      <c r="I101" s="10">
        <f>I102</f>
        <v>0</v>
      </c>
      <c r="J101" s="10">
        <f>J102</f>
        <v>0</v>
      </c>
      <c r="K101" s="10" t="e">
        <f t="shared" si="12"/>
        <v>#DIV/0!</v>
      </c>
    </row>
    <row r="102" spans="1:11" ht="36" hidden="1">
      <c r="A102" s="6" t="s">
        <v>47</v>
      </c>
      <c r="B102" s="65" t="s">
        <v>104</v>
      </c>
      <c r="C102" s="65" t="s">
        <v>102</v>
      </c>
      <c r="D102" s="65" t="s">
        <v>273</v>
      </c>
      <c r="E102" s="65" t="s">
        <v>8</v>
      </c>
      <c r="F102" s="65" t="s">
        <v>29</v>
      </c>
      <c r="G102" s="65" t="s">
        <v>274</v>
      </c>
      <c r="H102" s="65">
        <v>240</v>
      </c>
      <c r="I102" s="10">
        <f ca="1">'Приложение 2'!K172</f>
        <v>0</v>
      </c>
      <c r="J102" s="10">
        <f ca="1">'Приложение 2'!L172</f>
        <v>0</v>
      </c>
      <c r="K102" s="10" t="e">
        <f t="shared" si="12"/>
        <v>#DIV/0!</v>
      </c>
    </row>
    <row r="103" spans="1:11" ht="61.5" customHeight="1">
      <c r="A103" s="6" t="str">
        <f ca="1">'Приложение 2'!$A$173</f>
        <v>Муниципальная программа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v>
      </c>
      <c r="B103" s="65" t="s">
        <v>104</v>
      </c>
      <c r="C103" s="65" t="s">
        <v>102</v>
      </c>
      <c r="D103" s="65" t="s">
        <v>107</v>
      </c>
      <c r="E103" s="65" t="s">
        <v>108</v>
      </c>
      <c r="F103" s="65"/>
      <c r="G103" s="104"/>
      <c r="H103" s="65"/>
      <c r="I103" s="10">
        <f>I104+I108+I116+I122+I126+I112</f>
        <v>267.39999999999998</v>
      </c>
      <c r="J103" s="10">
        <f>J104+J108+J116+J122+J126+J112</f>
        <v>0</v>
      </c>
      <c r="K103" s="10">
        <f t="shared" si="10"/>
        <v>0</v>
      </c>
    </row>
    <row r="104" spans="1:11" ht="66" customHeight="1">
      <c r="A104" s="6" t="str">
        <f ca="1">'Приложение 2'!$A$174</f>
        <v>Основное мероприятие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v>
      </c>
      <c r="B104" s="65" t="s">
        <v>104</v>
      </c>
      <c r="C104" s="65" t="s">
        <v>102</v>
      </c>
      <c r="D104" s="65" t="s">
        <v>107</v>
      </c>
      <c r="E104" s="65" t="s">
        <v>108</v>
      </c>
      <c r="F104" s="65" t="s">
        <v>29</v>
      </c>
      <c r="G104" s="104"/>
      <c r="H104" s="65"/>
      <c r="I104" s="10">
        <f t="shared" ref="I104:J106" si="13">I105</f>
        <v>68.7</v>
      </c>
      <c r="J104" s="10">
        <f t="shared" si="13"/>
        <v>0</v>
      </c>
      <c r="K104" s="10">
        <f t="shared" si="10"/>
        <v>0</v>
      </c>
    </row>
    <row r="105" spans="1:11">
      <c r="A105" s="6" t="s">
        <v>80</v>
      </c>
      <c r="B105" s="65" t="s">
        <v>104</v>
      </c>
      <c r="C105" s="65" t="s">
        <v>102</v>
      </c>
      <c r="D105" s="65" t="s">
        <v>107</v>
      </c>
      <c r="E105" s="65" t="s">
        <v>108</v>
      </c>
      <c r="F105" s="65" t="s">
        <v>29</v>
      </c>
      <c r="G105" s="104">
        <v>43010</v>
      </c>
      <c r="H105" s="65"/>
      <c r="I105" s="10">
        <f t="shared" si="13"/>
        <v>68.7</v>
      </c>
      <c r="J105" s="10">
        <f t="shared" si="13"/>
        <v>0</v>
      </c>
      <c r="K105" s="10">
        <f t="shared" si="10"/>
        <v>0</v>
      </c>
    </row>
    <row r="106" spans="1:11" ht="24">
      <c r="A106" s="6" t="s">
        <v>46</v>
      </c>
      <c r="B106" s="65" t="s">
        <v>104</v>
      </c>
      <c r="C106" s="65" t="s">
        <v>102</v>
      </c>
      <c r="D106" s="65" t="s">
        <v>107</v>
      </c>
      <c r="E106" s="65" t="s">
        <v>108</v>
      </c>
      <c r="F106" s="65" t="s">
        <v>29</v>
      </c>
      <c r="G106" s="104">
        <v>43010</v>
      </c>
      <c r="H106" s="65">
        <v>200</v>
      </c>
      <c r="I106" s="10">
        <f t="shared" si="13"/>
        <v>68.7</v>
      </c>
      <c r="J106" s="10">
        <f t="shared" si="13"/>
        <v>0</v>
      </c>
      <c r="K106" s="10">
        <f t="shared" si="10"/>
        <v>0</v>
      </c>
    </row>
    <row r="107" spans="1:11" ht="36">
      <c r="A107" s="6" t="s">
        <v>47</v>
      </c>
      <c r="B107" s="65" t="s">
        <v>104</v>
      </c>
      <c r="C107" s="65" t="s">
        <v>102</v>
      </c>
      <c r="D107" s="65" t="s">
        <v>107</v>
      </c>
      <c r="E107" s="65" t="s">
        <v>108</v>
      </c>
      <c r="F107" s="65" t="s">
        <v>29</v>
      </c>
      <c r="G107" s="104">
        <v>43010</v>
      </c>
      <c r="H107" s="65">
        <v>240</v>
      </c>
      <c r="I107" s="10">
        <f ca="1">'Приложение 2'!K177</f>
        <v>68.7</v>
      </c>
      <c r="J107" s="10">
        <f ca="1">'Приложение 2'!L177</f>
        <v>0</v>
      </c>
      <c r="K107" s="10">
        <f t="shared" si="10"/>
        <v>0</v>
      </c>
    </row>
    <row r="108" spans="1:11" ht="15" customHeight="1">
      <c r="A108" s="9" t="s">
        <v>81</v>
      </c>
      <c r="B108" s="65" t="s">
        <v>104</v>
      </c>
      <c r="C108" s="65" t="s">
        <v>102</v>
      </c>
      <c r="D108" s="65" t="s">
        <v>107</v>
      </c>
      <c r="E108" s="65" t="s">
        <v>108</v>
      </c>
      <c r="F108" s="65" t="s">
        <v>30</v>
      </c>
      <c r="G108" s="65"/>
      <c r="H108" s="65"/>
      <c r="I108" s="10">
        <f t="shared" ref="I108:J110" si="14">I109</f>
        <v>30</v>
      </c>
      <c r="J108" s="10">
        <f t="shared" si="14"/>
        <v>0</v>
      </c>
      <c r="K108" s="10">
        <f t="shared" si="10"/>
        <v>0</v>
      </c>
    </row>
    <row r="109" spans="1:11">
      <c r="A109" s="6" t="s">
        <v>82</v>
      </c>
      <c r="B109" s="65" t="s">
        <v>104</v>
      </c>
      <c r="C109" s="65" t="s">
        <v>102</v>
      </c>
      <c r="D109" s="65" t="s">
        <v>107</v>
      </c>
      <c r="E109" s="65" t="s">
        <v>108</v>
      </c>
      <c r="F109" s="65" t="s">
        <v>30</v>
      </c>
      <c r="G109" s="65">
        <v>43020</v>
      </c>
      <c r="H109" s="65"/>
      <c r="I109" s="10">
        <f t="shared" si="14"/>
        <v>30</v>
      </c>
      <c r="J109" s="10">
        <f t="shared" si="14"/>
        <v>0</v>
      </c>
      <c r="K109" s="10">
        <f t="shared" si="10"/>
        <v>0</v>
      </c>
    </row>
    <row r="110" spans="1:11" ht="24">
      <c r="A110" s="6" t="s">
        <v>46</v>
      </c>
      <c r="B110" s="65" t="s">
        <v>104</v>
      </c>
      <c r="C110" s="65" t="s">
        <v>102</v>
      </c>
      <c r="D110" s="65" t="s">
        <v>107</v>
      </c>
      <c r="E110" s="65" t="s">
        <v>108</v>
      </c>
      <c r="F110" s="65" t="s">
        <v>30</v>
      </c>
      <c r="G110" s="65">
        <v>43020</v>
      </c>
      <c r="H110" s="65">
        <v>200</v>
      </c>
      <c r="I110" s="10">
        <f t="shared" si="14"/>
        <v>30</v>
      </c>
      <c r="J110" s="10">
        <f t="shared" si="14"/>
        <v>0</v>
      </c>
      <c r="K110" s="10">
        <f t="shared" si="10"/>
        <v>0</v>
      </c>
    </row>
    <row r="111" spans="1:11" ht="36">
      <c r="A111" s="6" t="s">
        <v>47</v>
      </c>
      <c r="B111" s="65" t="s">
        <v>104</v>
      </c>
      <c r="C111" s="65" t="s">
        <v>102</v>
      </c>
      <c r="D111" s="65" t="s">
        <v>107</v>
      </c>
      <c r="E111" s="65" t="s">
        <v>108</v>
      </c>
      <c r="F111" s="65" t="s">
        <v>30</v>
      </c>
      <c r="G111" s="65">
        <v>43020</v>
      </c>
      <c r="H111" s="65">
        <v>240</v>
      </c>
      <c r="I111" s="10">
        <f ca="1">'Приложение 2'!K183</f>
        <v>30</v>
      </c>
      <c r="J111" s="10">
        <f ca="1">'Приложение 2'!L183</f>
        <v>0</v>
      </c>
      <c r="K111" s="10">
        <f t="shared" si="10"/>
        <v>0</v>
      </c>
    </row>
    <row r="112" spans="1:11" ht="24" hidden="1">
      <c r="A112" s="6" t="s">
        <v>232</v>
      </c>
      <c r="B112" s="65" t="s">
        <v>104</v>
      </c>
      <c r="C112" s="65" t="s">
        <v>102</v>
      </c>
      <c r="D112" s="65" t="s">
        <v>107</v>
      </c>
      <c r="E112" s="65" t="s">
        <v>108</v>
      </c>
      <c r="F112" s="65" t="s">
        <v>102</v>
      </c>
      <c r="G112" s="65"/>
      <c r="H112" s="65"/>
      <c r="I112" s="10">
        <f t="shared" ref="I112:J114" si="15">I113</f>
        <v>0</v>
      </c>
      <c r="J112" s="10">
        <f t="shared" si="15"/>
        <v>0</v>
      </c>
      <c r="K112" s="10" t="e">
        <f t="shared" si="10"/>
        <v>#DIV/0!</v>
      </c>
    </row>
    <row r="113" spans="1:11" hidden="1">
      <c r="A113" s="6" t="s">
        <v>234</v>
      </c>
      <c r="B113" s="65" t="s">
        <v>104</v>
      </c>
      <c r="C113" s="65" t="s">
        <v>102</v>
      </c>
      <c r="D113" s="65" t="s">
        <v>107</v>
      </c>
      <c r="E113" s="65" t="s">
        <v>108</v>
      </c>
      <c r="F113" s="65" t="s">
        <v>102</v>
      </c>
      <c r="G113" s="65" t="s">
        <v>233</v>
      </c>
      <c r="H113" s="65"/>
      <c r="I113" s="10">
        <f t="shared" si="15"/>
        <v>0</v>
      </c>
      <c r="J113" s="10">
        <f t="shared" si="15"/>
        <v>0</v>
      </c>
      <c r="K113" s="10" t="e">
        <f t="shared" si="10"/>
        <v>#DIV/0!</v>
      </c>
    </row>
    <row r="114" spans="1:11" ht="24" hidden="1">
      <c r="A114" s="6" t="s">
        <v>46</v>
      </c>
      <c r="B114" s="65" t="s">
        <v>104</v>
      </c>
      <c r="C114" s="65" t="s">
        <v>102</v>
      </c>
      <c r="D114" s="65" t="s">
        <v>107</v>
      </c>
      <c r="E114" s="65" t="s">
        <v>108</v>
      </c>
      <c r="F114" s="65" t="s">
        <v>102</v>
      </c>
      <c r="G114" s="65" t="s">
        <v>233</v>
      </c>
      <c r="H114" s="65" t="s">
        <v>125</v>
      </c>
      <c r="I114" s="10">
        <f t="shared" si="15"/>
        <v>0</v>
      </c>
      <c r="J114" s="10">
        <f t="shared" si="15"/>
        <v>0</v>
      </c>
      <c r="K114" s="10" t="e">
        <f t="shared" si="10"/>
        <v>#DIV/0!</v>
      </c>
    </row>
    <row r="115" spans="1:11" ht="36" hidden="1">
      <c r="A115" s="6" t="s">
        <v>47</v>
      </c>
      <c r="B115" s="65" t="s">
        <v>104</v>
      </c>
      <c r="C115" s="65" t="s">
        <v>102</v>
      </c>
      <c r="D115" s="65" t="s">
        <v>107</v>
      </c>
      <c r="E115" s="65" t="s">
        <v>108</v>
      </c>
      <c r="F115" s="65" t="s">
        <v>102</v>
      </c>
      <c r="G115" s="65" t="s">
        <v>233</v>
      </c>
      <c r="H115" s="65" t="s">
        <v>126</v>
      </c>
      <c r="I115" s="10">
        <f ca="1">'Приложение 2'!K189</f>
        <v>0</v>
      </c>
      <c r="J115" s="10">
        <f ca="1">'Приложение 2'!L189</f>
        <v>0</v>
      </c>
      <c r="K115" s="10" t="e">
        <f t="shared" si="10"/>
        <v>#DIV/0!</v>
      </c>
    </row>
    <row r="116" spans="1:11" ht="36">
      <c r="A116" s="6" t="s">
        <v>83</v>
      </c>
      <c r="B116" s="65" t="s">
        <v>104</v>
      </c>
      <c r="C116" s="65" t="s">
        <v>102</v>
      </c>
      <c r="D116" s="65" t="s">
        <v>107</v>
      </c>
      <c r="E116" s="65" t="s">
        <v>108</v>
      </c>
      <c r="F116" s="65" t="s">
        <v>100</v>
      </c>
      <c r="G116" s="65"/>
      <c r="H116" s="105"/>
      <c r="I116" s="10">
        <f>I117</f>
        <v>168.7</v>
      </c>
      <c r="J116" s="10">
        <f>J117</f>
        <v>0</v>
      </c>
      <c r="K116" s="10">
        <f t="shared" si="10"/>
        <v>0</v>
      </c>
    </row>
    <row r="117" spans="1:11">
      <c r="A117" s="6" t="s">
        <v>84</v>
      </c>
      <c r="B117" s="65" t="s">
        <v>104</v>
      </c>
      <c r="C117" s="65" t="s">
        <v>102</v>
      </c>
      <c r="D117" s="65" t="s">
        <v>107</v>
      </c>
      <c r="E117" s="65" t="s">
        <v>108</v>
      </c>
      <c r="F117" s="65" t="s">
        <v>100</v>
      </c>
      <c r="G117" s="104">
        <v>43040</v>
      </c>
      <c r="H117" s="65"/>
      <c r="I117" s="10">
        <f>I118+I120</f>
        <v>168.7</v>
      </c>
      <c r="J117" s="10">
        <f>J118+J120</f>
        <v>0</v>
      </c>
      <c r="K117" s="10">
        <f t="shared" si="10"/>
        <v>0</v>
      </c>
    </row>
    <row r="118" spans="1:11" ht="24">
      <c r="A118" s="6" t="s">
        <v>46</v>
      </c>
      <c r="B118" s="65" t="s">
        <v>104</v>
      </c>
      <c r="C118" s="65" t="s">
        <v>102</v>
      </c>
      <c r="D118" s="65" t="s">
        <v>107</v>
      </c>
      <c r="E118" s="65" t="s">
        <v>108</v>
      </c>
      <c r="F118" s="65" t="s">
        <v>100</v>
      </c>
      <c r="G118" s="104">
        <v>43040</v>
      </c>
      <c r="H118" s="65">
        <v>200</v>
      </c>
      <c r="I118" s="10">
        <f>I119</f>
        <v>157</v>
      </c>
      <c r="J118" s="10">
        <f>J119</f>
        <v>0</v>
      </c>
      <c r="K118" s="10">
        <f t="shared" si="10"/>
        <v>0</v>
      </c>
    </row>
    <row r="119" spans="1:11" ht="36">
      <c r="A119" s="6" t="s">
        <v>47</v>
      </c>
      <c r="B119" s="65" t="s">
        <v>104</v>
      </c>
      <c r="C119" s="65" t="s">
        <v>102</v>
      </c>
      <c r="D119" s="65" t="s">
        <v>107</v>
      </c>
      <c r="E119" s="65" t="s">
        <v>108</v>
      </c>
      <c r="F119" s="65" t="s">
        <v>100</v>
      </c>
      <c r="G119" s="104">
        <v>43040</v>
      </c>
      <c r="H119" s="65">
        <v>240</v>
      </c>
      <c r="I119" s="10">
        <f ca="1">'Приложение 2'!K195</f>
        <v>157</v>
      </c>
      <c r="J119" s="10">
        <f ca="1">'Приложение 2'!L195</f>
        <v>0</v>
      </c>
      <c r="K119" s="10">
        <f t="shared" si="10"/>
        <v>0</v>
      </c>
    </row>
    <row r="120" spans="1:11">
      <c r="A120" s="6" t="s">
        <v>56</v>
      </c>
      <c r="B120" s="65" t="s">
        <v>104</v>
      </c>
      <c r="C120" s="65" t="s">
        <v>102</v>
      </c>
      <c r="D120" s="65" t="s">
        <v>107</v>
      </c>
      <c r="E120" s="65" t="s">
        <v>108</v>
      </c>
      <c r="F120" s="65" t="s">
        <v>100</v>
      </c>
      <c r="G120" s="104" t="s">
        <v>143</v>
      </c>
      <c r="H120" s="65">
        <v>800</v>
      </c>
      <c r="I120" s="10">
        <f ca="1">I121</f>
        <v>11.7</v>
      </c>
      <c r="J120" s="10">
        <f ca="1">J121</f>
        <v>0</v>
      </c>
      <c r="K120" s="10">
        <f t="shared" si="10"/>
        <v>0</v>
      </c>
    </row>
    <row r="121" spans="1:11">
      <c r="A121" s="6" t="s">
        <v>288</v>
      </c>
      <c r="B121" s="65" t="s">
        <v>104</v>
      </c>
      <c r="C121" s="65" t="s">
        <v>102</v>
      </c>
      <c r="D121" s="65" t="s">
        <v>107</v>
      </c>
      <c r="E121" s="65" t="s">
        <v>108</v>
      </c>
      <c r="F121" s="65" t="s">
        <v>100</v>
      </c>
      <c r="G121" s="104" t="s">
        <v>143</v>
      </c>
      <c r="H121" s="65" t="s">
        <v>286</v>
      </c>
      <c r="I121" s="10">
        <f ca="1">'Приложение 2'!K199</f>
        <v>11.7</v>
      </c>
      <c r="J121" s="10">
        <f ca="1">'Приложение 2'!L199</f>
        <v>0</v>
      </c>
      <c r="K121" s="10">
        <f t="shared" si="10"/>
        <v>0</v>
      </c>
    </row>
    <row r="122" spans="1:11" ht="24" hidden="1">
      <c r="A122" s="6" t="s">
        <v>85</v>
      </c>
      <c r="B122" s="65" t="s">
        <v>104</v>
      </c>
      <c r="C122" s="65" t="s">
        <v>102</v>
      </c>
      <c r="D122" s="65" t="s">
        <v>107</v>
      </c>
      <c r="E122" s="65" t="s">
        <v>108</v>
      </c>
      <c r="F122" s="65" t="s">
        <v>104</v>
      </c>
      <c r="G122" s="65"/>
      <c r="H122" s="65"/>
      <c r="I122" s="10">
        <f t="shared" ref="I122:J124" si="16">I123</f>
        <v>0</v>
      </c>
      <c r="J122" s="10">
        <f t="shared" si="16"/>
        <v>0</v>
      </c>
      <c r="K122" s="10" t="e">
        <f t="shared" si="10"/>
        <v>#DIV/0!</v>
      </c>
    </row>
    <row r="123" spans="1:11" hidden="1">
      <c r="A123" s="6" t="s">
        <v>84</v>
      </c>
      <c r="B123" s="65" t="s">
        <v>104</v>
      </c>
      <c r="C123" s="65" t="s">
        <v>102</v>
      </c>
      <c r="D123" s="65" t="s">
        <v>107</v>
      </c>
      <c r="E123" s="65" t="s">
        <v>108</v>
      </c>
      <c r="F123" s="65" t="s">
        <v>104</v>
      </c>
      <c r="G123" s="65">
        <v>43040</v>
      </c>
      <c r="H123" s="65"/>
      <c r="I123" s="10">
        <f t="shared" si="16"/>
        <v>0</v>
      </c>
      <c r="J123" s="10">
        <f t="shared" si="16"/>
        <v>0</v>
      </c>
      <c r="K123" s="10" t="e">
        <f t="shared" si="10"/>
        <v>#DIV/0!</v>
      </c>
    </row>
    <row r="124" spans="1:11" ht="24" hidden="1">
      <c r="A124" s="6" t="s">
        <v>46</v>
      </c>
      <c r="B124" s="65" t="s">
        <v>104</v>
      </c>
      <c r="C124" s="65" t="s">
        <v>102</v>
      </c>
      <c r="D124" s="65" t="s">
        <v>107</v>
      </c>
      <c r="E124" s="65" t="s">
        <v>108</v>
      </c>
      <c r="F124" s="65" t="s">
        <v>104</v>
      </c>
      <c r="G124" s="65">
        <v>43040</v>
      </c>
      <c r="H124" s="65">
        <v>200</v>
      </c>
      <c r="I124" s="10">
        <f t="shared" si="16"/>
        <v>0</v>
      </c>
      <c r="J124" s="10">
        <f t="shared" si="16"/>
        <v>0</v>
      </c>
      <c r="K124" s="10" t="e">
        <f t="shared" si="10"/>
        <v>#DIV/0!</v>
      </c>
    </row>
    <row r="125" spans="1:11" ht="36" hidden="1">
      <c r="A125" s="6" t="s">
        <v>47</v>
      </c>
      <c r="B125" s="65" t="s">
        <v>104</v>
      </c>
      <c r="C125" s="65" t="s">
        <v>102</v>
      </c>
      <c r="D125" s="65" t="s">
        <v>107</v>
      </c>
      <c r="E125" s="65" t="s">
        <v>108</v>
      </c>
      <c r="F125" s="65" t="s">
        <v>104</v>
      </c>
      <c r="G125" s="65">
        <v>43040</v>
      </c>
      <c r="H125" s="65">
        <v>240</v>
      </c>
      <c r="I125" s="10">
        <f ca="1">'Приложение 2'!K205</f>
        <v>0</v>
      </c>
      <c r="J125" s="10">
        <f ca="1">'Приложение 2'!L205</f>
        <v>0</v>
      </c>
      <c r="K125" s="10" t="e">
        <f t="shared" si="10"/>
        <v>#DIV/0!</v>
      </c>
    </row>
    <row r="126" spans="1:11" ht="24" hidden="1">
      <c r="A126" s="6" t="s">
        <v>86</v>
      </c>
      <c r="B126" s="65" t="s">
        <v>104</v>
      </c>
      <c r="C126" s="65" t="s">
        <v>102</v>
      </c>
      <c r="D126" s="65" t="s">
        <v>107</v>
      </c>
      <c r="E126" s="65" t="s">
        <v>108</v>
      </c>
      <c r="F126" s="65" t="s">
        <v>110</v>
      </c>
      <c r="G126" s="104"/>
      <c r="H126" s="65"/>
      <c r="I126" s="10">
        <f t="shared" ref="I126:J128" si="17">I127</f>
        <v>0</v>
      </c>
      <c r="J126" s="10">
        <f t="shared" si="17"/>
        <v>0</v>
      </c>
      <c r="K126" s="10" t="e">
        <f t="shared" si="10"/>
        <v>#DIV/0!</v>
      </c>
    </row>
    <row r="127" spans="1:11" hidden="1">
      <c r="A127" s="6" t="s">
        <v>84</v>
      </c>
      <c r="B127" s="65" t="s">
        <v>104</v>
      </c>
      <c r="C127" s="65" t="s">
        <v>102</v>
      </c>
      <c r="D127" s="65" t="s">
        <v>107</v>
      </c>
      <c r="E127" s="65" t="s">
        <v>108</v>
      </c>
      <c r="F127" s="65" t="s">
        <v>110</v>
      </c>
      <c r="G127" s="104">
        <v>43040</v>
      </c>
      <c r="H127" s="65"/>
      <c r="I127" s="10">
        <f t="shared" si="17"/>
        <v>0</v>
      </c>
      <c r="J127" s="10">
        <f t="shared" si="17"/>
        <v>0</v>
      </c>
      <c r="K127" s="10" t="e">
        <f t="shared" si="10"/>
        <v>#DIV/0!</v>
      </c>
    </row>
    <row r="128" spans="1:11" ht="24" hidden="1">
      <c r="A128" s="6" t="s">
        <v>46</v>
      </c>
      <c r="B128" s="65" t="s">
        <v>104</v>
      </c>
      <c r="C128" s="65" t="s">
        <v>102</v>
      </c>
      <c r="D128" s="65" t="s">
        <v>107</v>
      </c>
      <c r="E128" s="65" t="s">
        <v>108</v>
      </c>
      <c r="F128" s="65" t="s">
        <v>110</v>
      </c>
      <c r="G128" s="104">
        <v>43040</v>
      </c>
      <c r="H128" s="65">
        <v>200</v>
      </c>
      <c r="I128" s="10">
        <f t="shared" si="17"/>
        <v>0</v>
      </c>
      <c r="J128" s="10">
        <f t="shared" si="17"/>
        <v>0</v>
      </c>
      <c r="K128" s="10" t="e">
        <f t="shared" si="10"/>
        <v>#DIV/0!</v>
      </c>
    </row>
    <row r="129" spans="1:11" ht="36" hidden="1">
      <c r="A129" s="6" t="s">
        <v>47</v>
      </c>
      <c r="B129" s="65" t="s">
        <v>104</v>
      </c>
      <c r="C129" s="65" t="s">
        <v>102</v>
      </c>
      <c r="D129" s="65" t="s">
        <v>107</v>
      </c>
      <c r="E129" s="65" t="s">
        <v>108</v>
      </c>
      <c r="F129" s="65" t="s">
        <v>110</v>
      </c>
      <c r="G129" s="65">
        <v>43040</v>
      </c>
      <c r="H129" s="65">
        <v>240</v>
      </c>
      <c r="I129" s="10">
        <f ca="1">'Приложение 2'!K211</f>
        <v>0</v>
      </c>
      <c r="J129" s="10">
        <f ca="1">'Приложение 2'!L211</f>
        <v>0</v>
      </c>
      <c r="K129" s="10" t="e">
        <f t="shared" si="10"/>
        <v>#DIV/0!</v>
      </c>
    </row>
    <row r="130" spans="1:11" ht="24">
      <c r="A130" s="6" t="s">
        <v>65</v>
      </c>
      <c r="B130" s="65" t="s">
        <v>104</v>
      </c>
      <c r="C130" s="65" t="s">
        <v>102</v>
      </c>
      <c r="D130" s="65" t="s">
        <v>106</v>
      </c>
      <c r="E130" s="65" t="s">
        <v>108</v>
      </c>
      <c r="F130" s="65"/>
      <c r="G130" s="104"/>
      <c r="H130" s="65"/>
      <c r="I130" s="10">
        <f>I131</f>
        <v>177.8</v>
      </c>
      <c r="J130" s="10">
        <f>J131</f>
        <v>0</v>
      </c>
      <c r="K130" s="10">
        <f t="shared" ref="K130:K137" si="18">J130/I130*100</f>
        <v>0</v>
      </c>
    </row>
    <row r="131" spans="1:11" ht="36">
      <c r="A131" s="6" t="s">
        <v>66</v>
      </c>
      <c r="B131" s="65" t="s">
        <v>104</v>
      </c>
      <c r="C131" s="65" t="s">
        <v>102</v>
      </c>
      <c r="D131" s="65" t="s">
        <v>106</v>
      </c>
      <c r="E131" s="65" t="s">
        <v>8</v>
      </c>
      <c r="F131" s="65" t="s">
        <v>109</v>
      </c>
      <c r="G131" s="104"/>
      <c r="H131" s="65"/>
      <c r="I131" s="10">
        <f>I135+I132</f>
        <v>177.8</v>
      </c>
      <c r="J131" s="10">
        <f>J135+J132</f>
        <v>0</v>
      </c>
      <c r="K131" s="10">
        <f t="shared" si="18"/>
        <v>0</v>
      </c>
    </row>
    <row r="132" spans="1:11" ht="48" hidden="1">
      <c r="A132" s="6" t="s">
        <v>40</v>
      </c>
      <c r="B132" s="65" t="s">
        <v>104</v>
      </c>
      <c r="C132" s="65" t="s">
        <v>102</v>
      </c>
      <c r="D132" s="65" t="s">
        <v>106</v>
      </c>
      <c r="E132" s="65" t="s">
        <v>8</v>
      </c>
      <c r="F132" s="65" t="s">
        <v>109</v>
      </c>
      <c r="G132" s="104" t="s">
        <v>111</v>
      </c>
      <c r="H132" s="65"/>
      <c r="I132" s="10">
        <f>I133</f>
        <v>0</v>
      </c>
      <c r="J132" s="10">
        <f>J133</f>
        <v>0</v>
      </c>
      <c r="K132" s="10" t="e">
        <f>J132/I132*100</f>
        <v>#DIV/0!</v>
      </c>
    </row>
    <row r="133" spans="1:11" ht="24" hidden="1">
      <c r="A133" s="6" t="s">
        <v>46</v>
      </c>
      <c r="B133" s="65" t="s">
        <v>104</v>
      </c>
      <c r="C133" s="65" t="s">
        <v>102</v>
      </c>
      <c r="D133" s="65" t="s">
        <v>106</v>
      </c>
      <c r="E133" s="65" t="s">
        <v>8</v>
      </c>
      <c r="F133" s="65" t="s">
        <v>109</v>
      </c>
      <c r="G133" s="104" t="s">
        <v>111</v>
      </c>
      <c r="H133" s="65">
        <v>200</v>
      </c>
      <c r="I133" s="10">
        <f>I134</f>
        <v>0</v>
      </c>
      <c r="J133" s="10">
        <f>J134</f>
        <v>0</v>
      </c>
      <c r="K133" s="10" t="e">
        <f>J133/I133*100</f>
        <v>#DIV/0!</v>
      </c>
    </row>
    <row r="134" spans="1:11" ht="36" hidden="1">
      <c r="A134" s="6" t="s">
        <v>47</v>
      </c>
      <c r="B134" s="65" t="s">
        <v>104</v>
      </c>
      <c r="C134" s="65" t="s">
        <v>102</v>
      </c>
      <c r="D134" s="65" t="s">
        <v>106</v>
      </c>
      <c r="E134" s="65" t="s">
        <v>8</v>
      </c>
      <c r="F134" s="65" t="s">
        <v>109</v>
      </c>
      <c r="G134" s="65" t="s">
        <v>111</v>
      </c>
      <c r="H134" s="65">
        <v>240</v>
      </c>
      <c r="I134" s="10">
        <f ca="1">'Приложение 2'!K220</f>
        <v>0</v>
      </c>
      <c r="J134" s="10">
        <f ca="1">'Приложение 2'!L220</f>
        <v>0</v>
      </c>
      <c r="K134" s="10" t="e">
        <f>J134/I134*100</f>
        <v>#DIV/0!</v>
      </c>
    </row>
    <row r="135" spans="1:11" ht="38.25">
      <c r="A135" s="206" t="s">
        <v>280</v>
      </c>
      <c r="B135" s="65" t="s">
        <v>104</v>
      </c>
      <c r="C135" s="65" t="s">
        <v>102</v>
      </c>
      <c r="D135" s="65" t="s">
        <v>106</v>
      </c>
      <c r="E135" s="65" t="s">
        <v>8</v>
      </c>
      <c r="F135" s="65" t="s">
        <v>109</v>
      </c>
      <c r="G135" s="104" t="s">
        <v>281</v>
      </c>
      <c r="H135" s="65"/>
      <c r="I135" s="10">
        <f ca="1">I136</f>
        <v>177.8</v>
      </c>
      <c r="J135" s="10">
        <f ca="1">J136</f>
        <v>0</v>
      </c>
      <c r="K135" s="10">
        <f t="shared" si="18"/>
        <v>0</v>
      </c>
    </row>
    <row r="136" spans="1:11" ht="24">
      <c r="A136" s="6" t="s">
        <v>46</v>
      </c>
      <c r="B136" s="65" t="s">
        <v>104</v>
      </c>
      <c r="C136" s="65" t="s">
        <v>102</v>
      </c>
      <c r="D136" s="65" t="s">
        <v>106</v>
      </c>
      <c r="E136" s="65" t="s">
        <v>8</v>
      </c>
      <c r="F136" s="65" t="s">
        <v>109</v>
      </c>
      <c r="G136" s="104" t="s">
        <v>281</v>
      </c>
      <c r="H136" s="65">
        <v>200</v>
      </c>
      <c r="I136" s="10">
        <f ca="1">I137</f>
        <v>177.8</v>
      </c>
      <c r="J136" s="10">
        <f ca="1">J137</f>
        <v>0</v>
      </c>
      <c r="K136" s="10">
        <f t="shared" si="18"/>
        <v>0</v>
      </c>
    </row>
    <row r="137" spans="1:11" ht="36">
      <c r="A137" s="6" t="s">
        <v>47</v>
      </c>
      <c r="B137" s="65" t="s">
        <v>104</v>
      </c>
      <c r="C137" s="65" t="s">
        <v>102</v>
      </c>
      <c r="D137" s="65" t="s">
        <v>106</v>
      </c>
      <c r="E137" s="65" t="s">
        <v>8</v>
      </c>
      <c r="F137" s="65" t="s">
        <v>109</v>
      </c>
      <c r="G137" s="65" t="s">
        <v>281</v>
      </c>
      <c r="H137" s="65">
        <v>240</v>
      </c>
      <c r="I137" s="10">
        <f ca="1">'Приложение 2'!K223</f>
        <v>177.8</v>
      </c>
      <c r="J137" s="10">
        <f ca="1">'Приложение 2'!L223</f>
        <v>0</v>
      </c>
      <c r="K137" s="10">
        <f t="shared" si="18"/>
        <v>0</v>
      </c>
    </row>
    <row r="138" spans="1:11">
      <c r="A138" s="99" t="s">
        <v>87</v>
      </c>
      <c r="B138" s="101" t="s">
        <v>17</v>
      </c>
      <c r="C138" s="101"/>
      <c r="D138" s="101"/>
      <c r="E138" s="101"/>
      <c r="F138" s="101"/>
      <c r="G138" s="101"/>
      <c r="H138" s="101" t="s">
        <v>0</v>
      </c>
      <c r="I138" s="106">
        <f t="shared" ref="I138:J146" si="19">I139</f>
        <v>207.6</v>
      </c>
      <c r="J138" s="106">
        <f>J139</f>
        <v>0</v>
      </c>
      <c r="K138" s="106">
        <f t="shared" si="10"/>
        <v>0</v>
      </c>
    </row>
    <row r="139" spans="1:11">
      <c r="A139" s="99" t="s">
        <v>88</v>
      </c>
      <c r="B139" s="101" t="s">
        <v>17</v>
      </c>
      <c r="C139" s="101" t="s">
        <v>29</v>
      </c>
      <c r="D139" s="101"/>
      <c r="E139" s="101"/>
      <c r="F139" s="101"/>
      <c r="G139" s="101"/>
      <c r="H139" s="108" t="s">
        <v>0</v>
      </c>
      <c r="I139" s="106">
        <f t="shared" si="19"/>
        <v>207.6</v>
      </c>
      <c r="J139" s="106">
        <f>J140</f>
        <v>0</v>
      </c>
      <c r="K139" s="106">
        <f t="shared" si="10"/>
        <v>0</v>
      </c>
    </row>
    <row r="140" spans="1:11" ht="24">
      <c r="A140" s="6" t="s">
        <v>65</v>
      </c>
      <c r="B140" s="65" t="s">
        <v>17</v>
      </c>
      <c r="C140" s="65" t="s">
        <v>29</v>
      </c>
      <c r="D140" s="65">
        <v>89</v>
      </c>
      <c r="E140" s="65">
        <v>0</v>
      </c>
      <c r="F140" s="65"/>
      <c r="G140" s="65"/>
      <c r="H140" s="105"/>
      <c r="I140" s="10">
        <f t="shared" si="19"/>
        <v>207.6</v>
      </c>
      <c r="J140" s="10">
        <f>J141</f>
        <v>0</v>
      </c>
      <c r="K140" s="10">
        <f t="shared" si="10"/>
        <v>0</v>
      </c>
    </row>
    <row r="141" spans="1:11" ht="36">
      <c r="A141" s="6" t="s">
        <v>66</v>
      </c>
      <c r="B141" s="65" t="s">
        <v>17</v>
      </c>
      <c r="C141" s="65" t="s">
        <v>29</v>
      </c>
      <c r="D141" s="65">
        <v>89</v>
      </c>
      <c r="E141" s="65">
        <v>1</v>
      </c>
      <c r="F141" s="65"/>
      <c r="G141" s="104"/>
      <c r="H141" s="65"/>
      <c r="I141" s="10">
        <f>I142+I145</f>
        <v>207.6</v>
      </c>
      <c r="J141" s="10">
        <f>J142+J145</f>
        <v>0</v>
      </c>
      <c r="K141" s="10">
        <f t="shared" si="10"/>
        <v>0</v>
      </c>
    </row>
    <row r="142" spans="1:11" ht="24">
      <c r="A142" s="6" t="s">
        <v>89</v>
      </c>
      <c r="B142" s="65" t="s">
        <v>17</v>
      </c>
      <c r="C142" s="65" t="s">
        <v>29</v>
      </c>
      <c r="D142" s="65">
        <v>89</v>
      </c>
      <c r="E142" s="65">
        <v>1</v>
      </c>
      <c r="F142" s="65" t="s">
        <v>109</v>
      </c>
      <c r="G142" s="104" t="s">
        <v>118</v>
      </c>
      <c r="H142" s="65"/>
      <c r="I142" s="10">
        <f t="shared" si="19"/>
        <v>72.900000000000006</v>
      </c>
      <c r="J142" s="10">
        <f>J143</f>
        <v>0</v>
      </c>
      <c r="K142" s="10">
        <f t="shared" si="10"/>
        <v>0</v>
      </c>
    </row>
    <row r="143" spans="1:11" ht="24">
      <c r="A143" s="6" t="s">
        <v>90</v>
      </c>
      <c r="B143" s="65" t="s">
        <v>17</v>
      </c>
      <c r="C143" s="65" t="s">
        <v>29</v>
      </c>
      <c r="D143" s="65">
        <v>89</v>
      </c>
      <c r="E143" s="65">
        <v>1</v>
      </c>
      <c r="F143" s="65" t="s">
        <v>109</v>
      </c>
      <c r="G143" s="104" t="s">
        <v>118</v>
      </c>
      <c r="H143" s="65">
        <v>300</v>
      </c>
      <c r="I143" s="10">
        <f t="shared" si="19"/>
        <v>72.900000000000006</v>
      </c>
      <c r="J143" s="10">
        <f>J144</f>
        <v>0</v>
      </c>
      <c r="K143" s="10">
        <f t="shared" si="10"/>
        <v>0</v>
      </c>
    </row>
    <row r="144" spans="1:11" ht="12" customHeight="1">
      <c r="A144" s="6" t="s">
        <v>91</v>
      </c>
      <c r="B144" s="65" t="s">
        <v>17</v>
      </c>
      <c r="C144" s="65" t="s">
        <v>29</v>
      </c>
      <c r="D144" s="65">
        <v>89</v>
      </c>
      <c r="E144" s="65">
        <v>1</v>
      </c>
      <c r="F144" s="65" t="s">
        <v>109</v>
      </c>
      <c r="G144" s="104" t="s">
        <v>118</v>
      </c>
      <c r="H144" s="65">
        <v>310</v>
      </c>
      <c r="I144" s="10">
        <f ca="1">'Приложение 2'!K232</f>
        <v>72.900000000000006</v>
      </c>
      <c r="J144" s="10">
        <f ca="1">'Приложение 2'!L232</f>
        <v>0</v>
      </c>
      <c r="K144" s="10">
        <f t="shared" si="10"/>
        <v>0</v>
      </c>
    </row>
    <row r="145" spans="1:11" ht="51.75" customHeight="1">
      <c r="A145" s="6" t="s">
        <v>40</v>
      </c>
      <c r="B145" s="65" t="s">
        <v>17</v>
      </c>
      <c r="C145" s="65" t="s">
        <v>29</v>
      </c>
      <c r="D145" s="65">
        <v>89</v>
      </c>
      <c r="E145" s="65">
        <v>1</v>
      </c>
      <c r="F145" s="65" t="s">
        <v>109</v>
      </c>
      <c r="G145" s="104" t="s">
        <v>111</v>
      </c>
      <c r="H145" s="65"/>
      <c r="I145" s="10">
        <f t="shared" si="19"/>
        <v>134.69999999999999</v>
      </c>
      <c r="J145" s="10">
        <f t="shared" si="19"/>
        <v>0</v>
      </c>
      <c r="K145" s="10">
        <f>J145/I145*100</f>
        <v>0</v>
      </c>
    </row>
    <row r="146" spans="1:11" ht="12" customHeight="1">
      <c r="A146" s="6" t="s">
        <v>90</v>
      </c>
      <c r="B146" s="65" t="s">
        <v>17</v>
      </c>
      <c r="C146" s="65" t="s">
        <v>29</v>
      </c>
      <c r="D146" s="65">
        <v>89</v>
      </c>
      <c r="E146" s="65">
        <v>1</v>
      </c>
      <c r="F146" s="65" t="s">
        <v>109</v>
      </c>
      <c r="G146" s="104" t="s">
        <v>111</v>
      </c>
      <c r="H146" s="65">
        <v>300</v>
      </c>
      <c r="I146" s="10">
        <f t="shared" si="19"/>
        <v>134.69999999999999</v>
      </c>
      <c r="J146" s="10">
        <f t="shared" si="19"/>
        <v>0</v>
      </c>
      <c r="K146" s="10">
        <f>J146/I146*100</f>
        <v>0</v>
      </c>
    </row>
    <row r="147" spans="1:11" ht="11.25" customHeight="1">
      <c r="A147" s="6" t="s">
        <v>91</v>
      </c>
      <c r="B147" s="65" t="s">
        <v>17</v>
      </c>
      <c r="C147" s="65" t="s">
        <v>29</v>
      </c>
      <c r="D147" s="65">
        <v>89</v>
      </c>
      <c r="E147" s="65">
        <v>1</v>
      </c>
      <c r="F147" s="65" t="s">
        <v>109</v>
      </c>
      <c r="G147" s="104" t="s">
        <v>111</v>
      </c>
      <c r="H147" s="65">
        <v>310</v>
      </c>
      <c r="I147" s="10">
        <f ca="1">'Приложение 2'!K235</f>
        <v>134.69999999999999</v>
      </c>
      <c r="J147" s="10">
        <f ca="1">'Приложение 2'!L235</f>
        <v>0</v>
      </c>
      <c r="K147" s="10">
        <f>J147/I147*100</f>
        <v>0</v>
      </c>
    </row>
    <row r="148" spans="1:11" ht="24" hidden="1">
      <c r="A148" s="99" t="s">
        <v>94</v>
      </c>
      <c r="B148" s="101">
        <v>13</v>
      </c>
      <c r="C148" s="101"/>
      <c r="D148" s="101"/>
      <c r="E148" s="101"/>
      <c r="F148" s="101"/>
      <c r="G148" s="107"/>
      <c r="H148" s="101"/>
      <c r="I148" s="106">
        <f t="shared" ref="I148:I153" si="20">I149</f>
        <v>0</v>
      </c>
      <c r="J148" s="106">
        <f t="shared" ref="J148:J153" si="21">J149</f>
        <v>0</v>
      </c>
      <c r="K148" s="106" t="e">
        <f t="shared" si="10"/>
        <v>#DIV/0!</v>
      </c>
    </row>
    <row r="149" spans="1:11" ht="24" hidden="1">
      <c r="A149" s="99" t="s">
        <v>95</v>
      </c>
      <c r="B149" s="101">
        <v>13</v>
      </c>
      <c r="C149" s="101" t="s">
        <v>29</v>
      </c>
      <c r="D149" s="101"/>
      <c r="E149" s="101"/>
      <c r="F149" s="101"/>
      <c r="G149" s="107"/>
      <c r="H149" s="101"/>
      <c r="I149" s="106">
        <f t="shared" si="20"/>
        <v>0</v>
      </c>
      <c r="J149" s="106">
        <f t="shared" si="21"/>
        <v>0</v>
      </c>
      <c r="K149" s="106" t="e">
        <f t="shared" si="10"/>
        <v>#DIV/0!</v>
      </c>
    </row>
    <row r="150" spans="1:11" ht="24" hidden="1">
      <c r="A150" s="6" t="s">
        <v>65</v>
      </c>
      <c r="B150" s="65">
        <v>13</v>
      </c>
      <c r="C150" s="65" t="s">
        <v>29</v>
      </c>
      <c r="D150" s="65" t="s">
        <v>106</v>
      </c>
      <c r="E150" s="65" t="s">
        <v>108</v>
      </c>
      <c r="F150" s="65"/>
      <c r="G150" s="104"/>
      <c r="H150" s="65"/>
      <c r="I150" s="10">
        <f t="shared" si="20"/>
        <v>0</v>
      </c>
      <c r="J150" s="10">
        <f t="shared" si="21"/>
        <v>0</v>
      </c>
      <c r="K150" s="10" t="e">
        <f t="shared" si="10"/>
        <v>#DIV/0!</v>
      </c>
    </row>
    <row r="151" spans="1:11" ht="36" hidden="1">
      <c r="A151" s="6" t="s">
        <v>66</v>
      </c>
      <c r="B151" s="65">
        <v>13</v>
      </c>
      <c r="C151" s="65" t="s">
        <v>29</v>
      </c>
      <c r="D151" s="65">
        <v>89</v>
      </c>
      <c r="E151" s="65">
        <v>1</v>
      </c>
      <c r="F151" s="65"/>
      <c r="G151" s="104"/>
      <c r="H151" s="65"/>
      <c r="I151" s="10">
        <f t="shared" si="20"/>
        <v>0</v>
      </c>
      <c r="J151" s="10">
        <f t="shared" si="21"/>
        <v>0</v>
      </c>
      <c r="K151" s="10" t="e">
        <f t="shared" si="10"/>
        <v>#DIV/0!</v>
      </c>
    </row>
    <row r="152" spans="1:11" ht="12.75" hidden="1" customHeight="1">
      <c r="A152" s="6" t="s">
        <v>96</v>
      </c>
      <c r="B152" s="65">
        <v>13</v>
      </c>
      <c r="C152" s="65" t="s">
        <v>29</v>
      </c>
      <c r="D152" s="65" t="s">
        <v>106</v>
      </c>
      <c r="E152" s="65" t="s">
        <v>8</v>
      </c>
      <c r="F152" s="65" t="s">
        <v>109</v>
      </c>
      <c r="G152" s="104" t="s">
        <v>119</v>
      </c>
      <c r="H152" s="65"/>
      <c r="I152" s="10">
        <f t="shared" si="20"/>
        <v>0</v>
      </c>
      <c r="J152" s="10">
        <f t="shared" si="21"/>
        <v>0</v>
      </c>
      <c r="K152" s="10" t="e">
        <f t="shared" si="10"/>
        <v>#DIV/0!</v>
      </c>
    </row>
    <row r="153" spans="1:11" ht="25.5" hidden="1" customHeight="1">
      <c r="A153" s="6" t="s">
        <v>97</v>
      </c>
      <c r="B153" s="65">
        <v>13</v>
      </c>
      <c r="C153" s="65" t="s">
        <v>29</v>
      </c>
      <c r="D153" s="65" t="s">
        <v>106</v>
      </c>
      <c r="E153" s="65" t="s">
        <v>8</v>
      </c>
      <c r="F153" s="65" t="s">
        <v>109</v>
      </c>
      <c r="G153" s="65" t="s">
        <v>119</v>
      </c>
      <c r="H153" s="65" t="s">
        <v>128</v>
      </c>
      <c r="I153" s="10">
        <f t="shared" si="20"/>
        <v>0</v>
      </c>
      <c r="J153" s="10">
        <f t="shared" si="21"/>
        <v>0</v>
      </c>
      <c r="K153" s="10" t="e">
        <f t="shared" si="10"/>
        <v>#DIV/0!</v>
      </c>
    </row>
    <row r="154" spans="1:11" hidden="1">
      <c r="A154" s="66" t="s">
        <v>98</v>
      </c>
      <c r="B154" s="67">
        <v>13</v>
      </c>
      <c r="C154" s="67" t="s">
        <v>29</v>
      </c>
      <c r="D154" s="67" t="s">
        <v>106</v>
      </c>
      <c r="E154" s="67" t="s">
        <v>8</v>
      </c>
      <c r="F154" s="67" t="s">
        <v>109</v>
      </c>
      <c r="G154" s="67" t="s">
        <v>119</v>
      </c>
      <c r="H154" s="67" t="s">
        <v>129</v>
      </c>
      <c r="I154" s="155">
        <f ca="1">'Приложение 2'!K246</f>
        <v>0</v>
      </c>
      <c r="J154" s="155">
        <f ca="1">'Приложение 2'!L246</f>
        <v>0</v>
      </c>
      <c r="K154" s="155" t="e">
        <f t="shared" si="10"/>
        <v>#DIV/0!</v>
      </c>
    </row>
    <row r="155" spans="1:11" ht="13.5" hidden="1">
      <c r="A155" s="94" t="str">
        <f ca="1">'Приложение 2'!A248</f>
        <v>Условно утвержденные расходы</v>
      </c>
      <c r="B155" s="156">
        <v>99</v>
      </c>
      <c r="C155" s="156"/>
      <c r="D155" s="156"/>
      <c r="E155" s="156"/>
      <c r="F155" s="156"/>
      <c r="G155" s="156"/>
      <c r="H155" s="156"/>
      <c r="I155" s="157">
        <f t="shared" ref="I155:I160" si="22">I156</f>
        <v>0</v>
      </c>
      <c r="J155" s="157">
        <f t="shared" ref="J155:J160" si="23">J156</f>
        <v>0</v>
      </c>
      <c r="K155" s="157" t="e">
        <f t="shared" si="10"/>
        <v>#DIV/0!</v>
      </c>
    </row>
    <row r="156" spans="1:11" ht="13.5" hidden="1">
      <c r="A156" s="94" t="str">
        <f ca="1">'Приложение 2'!A249</f>
        <v>Условно утвержденные расходы</v>
      </c>
      <c r="B156" s="156" t="s">
        <v>224</v>
      </c>
      <c r="C156" s="156" t="s">
        <v>224</v>
      </c>
      <c r="D156" s="156"/>
      <c r="E156" s="156"/>
      <c r="F156" s="156"/>
      <c r="G156" s="156"/>
      <c r="H156" s="156"/>
      <c r="I156" s="157">
        <f t="shared" si="22"/>
        <v>0</v>
      </c>
      <c r="J156" s="157">
        <f t="shared" si="23"/>
        <v>0</v>
      </c>
      <c r="K156" s="157" t="e">
        <f t="shared" si="10"/>
        <v>#DIV/0!</v>
      </c>
    </row>
    <row r="157" spans="1:11" ht="51" hidden="1">
      <c r="A157" s="68" t="str">
        <f ca="1">'Приложение 2'!A250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157" s="142" t="s">
        <v>224</v>
      </c>
      <c r="C157" s="142" t="s">
        <v>224</v>
      </c>
      <c r="D157" s="142" t="s">
        <v>105</v>
      </c>
      <c r="E157" s="142" t="s">
        <v>108</v>
      </c>
      <c r="F157" s="140"/>
      <c r="G157" s="140"/>
      <c r="H157" s="140"/>
      <c r="I157" s="158">
        <f t="shared" si="22"/>
        <v>0</v>
      </c>
      <c r="J157" s="158">
        <f t="shared" si="23"/>
        <v>0</v>
      </c>
      <c r="K157" s="158" t="e">
        <f t="shared" si="10"/>
        <v>#DIV/0!</v>
      </c>
    </row>
    <row r="158" spans="1:11" ht="63.75" hidden="1">
      <c r="A158" s="68" t="str">
        <f ca="1">'Приложение 2'!A251</f>
        <v>Высшее должностное лицо администрации Шугуровского сельского поселения Большеберезниковского муниципального района Республики Мордовия</v>
      </c>
      <c r="B158" s="142" t="s">
        <v>224</v>
      </c>
      <c r="C158" s="142" t="s">
        <v>224</v>
      </c>
      <c r="D158" s="142" t="s">
        <v>105</v>
      </c>
      <c r="E158" s="142" t="s">
        <v>8</v>
      </c>
      <c r="F158" s="140"/>
      <c r="G158" s="140"/>
      <c r="H158" s="140"/>
      <c r="I158" s="158">
        <f t="shared" si="22"/>
        <v>0</v>
      </c>
      <c r="J158" s="158">
        <f t="shared" si="23"/>
        <v>0</v>
      </c>
      <c r="K158" s="158" t="e">
        <f t="shared" si="10"/>
        <v>#DIV/0!</v>
      </c>
    </row>
    <row r="159" spans="1:11" hidden="1">
      <c r="A159" s="68" t="str">
        <f ca="1">'Приложение 2'!A252</f>
        <v>Условно утвержденные расходы</v>
      </c>
      <c r="B159" s="142" t="s">
        <v>224</v>
      </c>
      <c r="C159" s="142" t="s">
        <v>224</v>
      </c>
      <c r="D159" s="142" t="s">
        <v>105</v>
      </c>
      <c r="E159" s="142" t="s">
        <v>8</v>
      </c>
      <c r="F159" s="142" t="s">
        <v>109</v>
      </c>
      <c r="G159" s="142" t="s">
        <v>225</v>
      </c>
      <c r="H159" s="140"/>
      <c r="I159" s="158">
        <f t="shared" si="22"/>
        <v>0</v>
      </c>
      <c r="J159" s="158">
        <f t="shared" si="23"/>
        <v>0</v>
      </c>
      <c r="K159" s="158" t="e">
        <f t="shared" si="10"/>
        <v>#DIV/0!</v>
      </c>
    </row>
    <row r="160" spans="1:11" hidden="1">
      <c r="A160" s="68" t="str">
        <f ca="1">'Приложение 2'!A253</f>
        <v>Иные бюджетные ассигнования</v>
      </c>
      <c r="B160" s="142" t="s">
        <v>224</v>
      </c>
      <c r="C160" s="142" t="s">
        <v>224</v>
      </c>
      <c r="D160" s="142" t="s">
        <v>105</v>
      </c>
      <c r="E160" s="142" t="s">
        <v>8</v>
      </c>
      <c r="F160" s="142" t="s">
        <v>109</v>
      </c>
      <c r="G160" s="142" t="s">
        <v>225</v>
      </c>
      <c r="H160" s="142" t="s">
        <v>124</v>
      </c>
      <c r="I160" s="158">
        <f t="shared" si="22"/>
        <v>0</v>
      </c>
      <c r="J160" s="158">
        <f t="shared" si="23"/>
        <v>0</v>
      </c>
      <c r="K160" s="158" t="e">
        <f t="shared" si="10"/>
        <v>#DIV/0!</v>
      </c>
    </row>
    <row r="161" spans="1:11" hidden="1">
      <c r="A161" s="68" t="str">
        <f ca="1">'Приложение 2'!A254</f>
        <v>Резервные средства</v>
      </c>
      <c r="B161" s="142" t="s">
        <v>224</v>
      </c>
      <c r="C161" s="142" t="s">
        <v>224</v>
      </c>
      <c r="D161" s="142" t="s">
        <v>105</v>
      </c>
      <c r="E161" s="142" t="s">
        <v>8</v>
      </c>
      <c r="F161" s="142" t="s">
        <v>109</v>
      </c>
      <c r="G161" s="142" t="s">
        <v>225</v>
      </c>
      <c r="H161" s="142" t="s">
        <v>226</v>
      </c>
      <c r="I161" s="158">
        <f ca="1">'Приложение 2'!K254</f>
        <v>0</v>
      </c>
      <c r="J161" s="158">
        <f ca="1">'Приложение 2'!L254</f>
        <v>0</v>
      </c>
      <c r="K161" s="158" t="e">
        <f t="shared" si="10"/>
        <v>#DIV/0!</v>
      </c>
    </row>
  </sheetData>
  <mergeCells count="10">
    <mergeCell ref="H1:K1"/>
    <mergeCell ref="H2:K2"/>
    <mergeCell ref="A3:K3"/>
    <mergeCell ref="H4:K4"/>
    <mergeCell ref="H5:H6"/>
    <mergeCell ref="I5:K5"/>
    <mergeCell ref="A5:A6"/>
    <mergeCell ref="B5:B6"/>
    <mergeCell ref="C5:C6"/>
    <mergeCell ref="D5:G6"/>
  </mergeCells>
  <phoneticPr fontId="0" type="noConversion"/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22"/>
  <sheetViews>
    <sheetView view="pageBreakPreview" topLeftCell="A49" zoomScaleSheetLayoutView="100" workbookViewId="0">
      <selection activeCell="A217" sqref="A217:IV222"/>
    </sheetView>
  </sheetViews>
  <sheetFormatPr defaultRowHeight="12.75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>
      <c r="I1" s="230" t="s">
        <v>141</v>
      </c>
      <c r="J1" s="231"/>
      <c r="K1" s="231"/>
      <c r="L1" s="231"/>
    </row>
    <row r="2" spans="1:12" ht="91.5" customHeight="1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26" t="str">
        <f ca="1">'Приложение 2'!$I$2</f>
        <v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v>
      </c>
      <c r="J2" s="227"/>
      <c r="K2" s="227"/>
      <c r="L2" s="227"/>
    </row>
    <row r="3" spans="1:12" ht="115.5" customHeight="1">
      <c r="A3" s="228" t="s">
        <v>298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9" t="s">
        <v>1</v>
      </c>
      <c r="J4" s="229"/>
      <c r="K4" s="229"/>
      <c r="L4" s="229"/>
    </row>
    <row r="5" spans="1:12" ht="19.5" customHeight="1">
      <c r="A5" s="221" t="s">
        <v>2</v>
      </c>
      <c r="B5" s="221" t="s">
        <v>5</v>
      </c>
      <c r="C5" s="221"/>
      <c r="D5" s="221"/>
      <c r="E5" s="221"/>
      <c r="F5" s="221" t="s">
        <v>22</v>
      </c>
      <c r="G5" s="221" t="s">
        <v>3</v>
      </c>
      <c r="H5" s="221" t="s">
        <v>4</v>
      </c>
      <c r="I5" s="221" t="s">
        <v>21</v>
      </c>
      <c r="J5" s="221" t="s">
        <v>7</v>
      </c>
      <c r="K5" s="221"/>
      <c r="L5" s="221"/>
    </row>
    <row r="6" spans="1:12" ht="29.25" customHeight="1">
      <c r="A6" s="221" t="s">
        <v>0</v>
      </c>
      <c r="B6" s="221" t="s">
        <v>0</v>
      </c>
      <c r="C6" s="221"/>
      <c r="D6" s="221"/>
      <c r="E6" s="221"/>
      <c r="F6" s="221" t="s">
        <v>0</v>
      </c>
      <c r="G6" s="221" t="s">
        <v>0</v>
      </c>
      <c r="H6" s="221" t="s">
        <v>0</v>
      </c>
      <c r="I6" s="221" t="s">
        <v>0</v>
      </c>
      <c r="J6" s="27" t="s">
        <v>252</v>
      </c>
      <c r="K6" s="27" t="s">
        <v>253</v>
      </c>
      <c r="L6" s="195" t="s">
        <v>254</v>
      </c>
    </row>
    <row r="7" spans="1:12" ht="13.7" customHeight="1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ht="13.7" customHeight="1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75">
        <f>J17+J31+J40+J88+J152+J9</f>
        <v>2612.4</v>
      </c>
      <c r="K8" s="175">
        <f>K17+K31+K40+K88+K152+K9</f>
        <v>262.7</v>
      </c>
      <c r="L8" s="175">
        <f>K8/J8*100</f>
        <v>10.055887306691165</v>
      </c>
    </row>
    <row r="9" spans="1:12" ht="74.25" customHeight="1">
      <c r="A9" s="5" t="str">
        <f ca="1">'Приложение 2'!$A$90</f>
        <v>Муниципальная программа "Развитие муниципальной службы в Шугуровском сельском поселении Большеберезниковского муниципального района Республики Мордовия на 2024-2026 годы"</v>
      </c>
      <c r="B9" s="101" t="s">
        <v>29</v>
      </c>
      <c r="C9" s="101" t="s">
        <v>108</v>
      </c>
      <c r="D9" s="101"/>
      <c r="E9" s="101"/>
      <c r="F9" s="101"/>
      <c r="G9" s="101" t="s">
        <v>0</v>
      </c>
      <c r="H9" s="101" t="s">
        <v>0</v>
      </c>
      <c r="I9" s="101" t="s">
        <v>0</v>
      </c>
      <c r="J9" s="106">
        <f t="shared" ref="J9:K15" si="0">J10</f>
        <v>1</v>
      </c>
      <c r="K9" s="106">
        <f t="shared" si="0"/>
        <v>0</v>
      </c>
      <c r="L9" s="106">
        <f t="shared" ref="L9:L92" si="1">K9/J9*100</f>
        <v>0</v>
      </c>
    </row>
    <row r="10" spans="1:12" ht="36">
      <c r="A10" s="6" t="s">
        <v>70</v>
      </c>
      <c r="B10" s="65" t="s">
        <v>29</v>
      </c>
      <c r="C10" s="65" t="s">
        <v>108</v>
      </c>
      <c r="D10" s="65" t="s">
        <v>29</v>
      </c>
      <c r="E10" s="65"/>
      <c r="F10" s="65"/>
      <c r="G10" s="65"/>
      <c r="H10" s="65"/>
      <c r="I10" s="65"/>
      <c r="J10" s="10">
        <f t="shared" si="0"/>
        <v>1</v>
      </c>
      <c r="K10" s="10">
        <f t="shared" si="0"/>
        <v>0</v>
      </c>
      <c r="L10" s="10">
        <f t="shared" si="1"/>
        <v>0</v>
      </c>
    </row>
    <row r="11" spans="1:12" ht="24">
      <c r="A11" s="6" t="s">
        <v>71</v>
      </c>
      <c r="B11" s="65" t="s">
        <v>29</v>
      </c>
      <c r="C11" s="65" t="s">
        <v>108</v>
      </c>
      <c r="D11" s="65" t="s">
        <v>29</v>
      </c>
      <c r="E11" s="65" t="s">
        <v>115</v>
      </c>
      <c r="F11" s="65"/>
      <c r="G11" s="65"/>
      <c r="H11" s="65"/>
      <c r="I11" s="65"/>
      <c r="J11" s="10">
        <f t="shared" si="0"/>
        <v>1</v>
      </c>
      <c r="K11" s="10">
        <f t="shared" si="0"/>
        <v>0</v>
      </c>
      <c r="L11" s="10">
        <f t="shared" si="1"/>
        <v>0</v>
      </c>
    </row>
    <row r="12" spans="1:12" ht="24">
      <c r="A12" s="6" t="s">
        <v>46</v>
      </c>
      <c r="B12" s="65" t="s">
        <v>29</v>
      </c>
      <c r="C12" s="65" t="s">
        <v>108</v>
      </c>
      <c r="D12" s="65" t="s">
        <v>29</v>
      </c>
      <c r="E12" s="65" t="s">
        <v>115</v>
      </c>
      <c r="F12" s="65" t="s">
        <v>125</v>
      </c>
      <c r="G12" s="105"/>
      <c r="H12" s="105"/>
      <c r="I12" s="105"/>
      <c r="J12" s="10">
        <f t="shared" si="0"/>
        <v>1</v>
      </c>
      <c r="K12" s="10">
        <f t="shared" si="0"/>
        <v>0</v>
      </c>
      <c r="L12" s="10">
        <f t="shared" si="1"/>
        <v>0</v>
      </c>
    </row>
    <row r="13" spans="1:12" ht="36">
      <c r="A13" s="6" t="s">
        <v>47</v>
      </c>
      <c r="B13" s="65" t="s">
        <v>29</v>
      </c>
      <c r="C13" s="65" t="s">
        <v>108</v>
      </c>
      <c r="D13" s="65" t="s">
        <v>29</v>
      </c>
      <c r="E13" s="65" t="s">
        <v>115</v>
      </c>
      <c r="F13" s="65" t="s">
        <v>126</v>
      </c>
      <c r="G13" s="65"/>
      <c r="H13" s="65"/>
      <c r="I13" s="65"/>
      <c r="J13" s="10">
        <f t="shared" si="0"/>
        <v>1</v>
      </c>
      <c r="K13" s="10">
        <f t="shared" si="0"/>
        <v>0</v>
      </c>
      <c r="L13" s="10">
        <f t="shared" si="1"/>
        <v>0</v>
      </c>
    </row>
    <row r="14" spans="1:12">
      <c r="A14" s="6" t="s">
        <v>31</v>
      </c>
      <c r="B14" s="65" t="s">
        <v>29</v>
      </c>
      <c r="C14" s="65" t="s">
        <v>108</v>
      </c>
      <c r="D14" s="65" t="s">
        <v>29</v>
      </c>
      <c r="E14" s="65" t="s">
        <v>115</v>
      </c>
      <c r="F14" s="65" t="s">
        <v>126</v>
      </c>
      <c r="G14" s="105" t="s">
        <v>29</v>
      </c>
      <c r="H14" s="105"/>
      <c r="I14" s="105"/>
      <c r="J14" s="10">
        <f t="shared" si="0"/>
        <v>1</v>
      </c>
      <c r="K14" s="10">
        <f t="shared" si="0"/>
        <v>0</v>
      </c>
      <c r="L14" s="10">
        <f t="shared" si="1"/>
        <v>0</v>
      </c>
    </row>
    <row r="15" spans="1:12">
      <c r="A15" s="6" t="s">
        <v>69</v>
      </c>
      <c r="B15" s="65" t="s">
        <v>29</v>
      </c>
      <c r="C15" s="65" t="s">
        <v>108</v>
      </c>
      <c r="D15" s="65" t="s">
        <v>29</v>
      </c>
      <c r="E15" s="65" t="s">
        <v>115</v>
      </c>
      <c r="F15" s="65" t="s">
        <v>126</v>
      </c>
      <c r="G15" s="105" t="s">
        <v>29</v>
      </c>
      <c r="H15" s="105" t="s">
        <v>101</v>
      </c>
      <c r="I15" s="105"/>
      <c r="J15" s="10">
        <f t="shared" si="0"/>
        <v>1</v>
      </c>
      <c r="K15" s="10">
        <f t="shared" si="0"/>
        <v>0</v>
      </c>
      <c r="L15" s="10">
        <f t="shared" si="1"/>
        <v>0</v>
      </c>
    </row>
    <row r="16" spans="1:12" ht="48.75" customHeight="1">
      <c r="A16" s="9" t="str">
        <f ca="1">'Приложение 2'!$A$9</f>
        <v>Администрация Шугуровского сельского поселения Большеберезниковского муниципального района Республики Мордовия</v>
      </c>
      <c r="B16" s="65" t="s">
        <v>29</v>
      </c>
      <c r="C16" s="65" t="s">
        <v>108</v>
      </c>
      <c r="D16" s="65" t="s">
        <v>29</v>
      </c>
      <c r="E16" s="65" t="s">
        <v>115</v>
      </c>
      <c r="F16" s="65" t="s">
        <v>126</v>
      </c>
      <c r="G16" s="65" t="s">
        <v>29</v>
      </c>
      <c r="H16" s="109" t="s">
        <v>101</v>
      </c>
      <c r="I16" s="109">
        <f ca="1">'Приложение 2'!$B$9</f>
        <v>935</v>
      </c>
      <c r="J16" s="10">
        <f ca="1">'Приложение 2'!K94</f>
        <v>1</v>
      </c>
      <c r="K16" s="10">
        <f ca="1">'Приложение 2'!L94</f>
        <v>0</v>
      </c>
      <c r="L16" s="10">
        <f t="shared" si="1"/>
        <v>0</v>
      </c>
    </row>
    <row r="17" spans="1:12" ht="101.25" hidden="1" customHeight="1">
      <c r="A17" s="186" t="s">
        <v>244</v>
      </c>
      <c r="B17" s="187" t="s">
        <v>240</v>
      </c>
      <c r="C17" s="187" t="s">
        <v>108</v>
      </c>
      <c r="D17" s="187"/>
      <c r="E17" s="187"/>
      <c r="F17" s="187"/>
      <c r="G17" s="187"/>
      <c r="H17" s="188"/>
      <c r="I17" s="188"/>
      <c r="J17" s="106">
        <f>J18</f>
        <v>0</v>
      </c>
      <c r="K17" s="106">
        <f>K18</f>
        <v>0</v>
      </c>
      <c r="L17" s="106" t="e">
        <f t="shared" si="1"/>
        <v>#DIV/0!</v>
      </c>
    </row>
    <row r="18" spans="1:12" ht="42.75" hidden="1" customHeight="1">
      <c r="A18" s="183" t="s">
        <v>243</v>
      </c>
      <c r="B18" s="65" t="s">
        <v>240</v>
      </c>
      <c r="C18" s="65" t="s">
        <v>108</v>
      </c>
      <c r="D18" s="65" t="s">
        <v>30</v>
      </c>
      <c r="E18" s="65"/>
      <c r="F18" s="65"/>
      <c r="G18" s="65"/>
      <c r="H18" s="109"/>
      <c r="I18" s="109"/>
      <c r="J18" s="10">
        <f>J19+J25</f>
        <v>0</v>
      </c>
      <c r="K18" s="10">
        <f>K19+K25</f>
        <v>0</v>
      </c>
      <c r="L18" s="10" t="e">
        <f t="shared" si="1"/>
        <v>#DIV/0!</v>
      </c>
    </row>
    <row r="19" spans="1:12" ht="54.75" hidden="1" customHeight="1">
      <c r="A19" s="147" t="s">
        <v>242</v>
      </c>
      <c r="B19" s="65" t="s">
        <v>240</v>
      </c>
      <c r="C19" s="65" t="s">
        <v>108</v>
      </c>
      <c r="D19" s="65" t="s">
        <v>30</v>
      </c>
      <c r="E19" s="65" t="s">
        <v>241</v>
      </c>
      <c r="F19" s="65"/>
      <c r="G19" s="65"/>
      <c r="H19" s="109"/>
      <c r="I19" s="109"/>
      <c r="J19" s="10">
        <f t="shared" ref="J19:K23" si="2">J20</f>
        <v>0</v>
      </c>
      <c r="K19" s="10">
        <f t="shared" si="2"/>
        <v>0</v>
      </c>
      <c r="L19" s="10" t="e">
        <f t="shared" si="1"/>
        <v>#DIV/0!</v>
      </c>
    </row>
    <row r="20" spans="1:12" ht="24.75" hidden="1" customHeight="1">
      <c r="A20" s="178" t="s">
        <v>46</v>
      </c>
      <c r="B20" s="65" t="s">
        <v>240</v>
      </c>
      <c r="C20" s="65" t="s">
        <v>108</v>
      </c>
      <c r="D20" s="65" t="s">
        <v>30</v>
      </c>
      <c r="E20" s="65" t="s">
        <v>241</v>
      </c>
      <c r="F20" s="65" t="s">
        <v>125</v>
      </c>
      <c r="G20" s="65"/>
      <c r="H20" s="109"/>
      <c r="I20" s="109"/>
      <c r="J20" s="10">
        <f t="shared" si="2"/>
        <v>0</v>
      </c>
      <c r="K20" s="10">
        <f t="shared" si="2"/>
        <v>0</v>
      </c>
      <c r="L20" s="10" t="e">
        <f t="shared" si="1"/>
        <v>#DIV/0!</v>
      </c>
    </row>
    <row r="21" spans="1:12" ht="38.25" hidden="1" customHeight="1">
      <c r="A21" s="6" t="s">
        <v>47</v>
      </c>
      <c r="B21" s="65" t="s">
        <v>240</v>
      </c>
      <c r="C21" s="65" t="s">
        <v>108</v>
      </c>
      <c r="D21" s="65" t="s">
        <v>30</v>
      </c>
      <c r="E21" s="65" t="s">
        <v>241</v>
      </c>
      <c r="F21" s="65" t="s">
        <v>126</v>
      </c>
      <c r="G21" s="65"/>
      <c r="H21" s="109"/>
      <c r="I21" s="109"/>
      <c r="J21" s="10">
        <f t="shared" si="2"/>
        <v>0</v>
      </c>
      <c r="K21" s="10">
        <f t="shared" si="2"/>
        <v>0</v>
      </c>
      <c r="L21" s="10" t="e">
        <f t="shared" si="1"/>
        <v>#DIV/0!</v>
      </c>
    </row>
    <row r="22" spans="1:12" ht="13.5" hidden="1" customHeight="1">
      <c r="A22" s="9" t="s">
        <v>76</v>
      </c>
      <c r="B22" s="65" t="s">
        <v>240</v>
      </c>
      <c r="C22" s="65" t="s">
        <v>108</v>
      </c>
      <c r="D22" s="65" t="s">
        <v>30</v>
      </c>
      <c r="E22" s="65" t="s">
        <v>241</v>
      </c>
      <c r="F22" s="65" t="s">
        <v>126</v>
      </c>
      <c r="G22" s="65" t="s">
        <v>100</v>
      </c>
      <c r="H22" s="109"/>
      <c r="I22" s="109"/>
      <c r="J22" s="10">
        <f t="shared" si="2"/>
        <v>0</v>
      </c>
      <c r="K22" s="10">
        <f t="shared" si="2"/>
        <v>0</v>
      </c>
      <c r="L22" s="10" t="e">
        <f t="shared" si="1"/>
        <v>#DIV/0!</v>
      </c>
    </row>
    <row r="23" spans="1:12" ht="13.5" hidden="1" customHeight="1">
      <c r="A23" s="9" t="s">
        <v>245</v>
      </c>
      <c r="B23" s="65" t="s">
        <v>240</v>
      </c>
      <c r="C23" s="65" t="s">
        <v>108</v>
      </c>
      <c r="D23" s="65" t="s">
        <v>30</v>
      </c>
      <c r="E23" s="65" t="s">
        <v>241</v>
      </c>
      <c r="F23" s="65" t="s">
        <v>126</v>
      </c>
      <c r="G23" s="65" t="s">
        <v>100</v>
      </c>
      <c r="H23" s="109" t="s">
        <v>110</v>
      </c>
      <c r="I23" s="109"/>
      <c r="J23" s="10">
        <f t="shared" si="2"/>
        <v>0</v>
      </c>
      <c r="K23" s="10">
        <f t="shared" si="2"/>
        <v>0</v>
      </c>
      <c r="L23" s="10" t="e">
        <f t="shared" si="1"/>
        <v>#DIV/0!</v>
      </c>
    </row>
    <row r="24" spans="1:12" ht="48.75" hidden="1" customHeight="1">
      <c r="A24" s="9" t="str">
        <f>$A$16</f>
        <v>Администрация Шугуровского сельского поселения Большеберезниковского муниципального района Республики Мордовия</v>
      </c>
      <c r="B24" s="65" t="s">
        <v>240</v>
      </c>
      <c r="C24" s="65" t="s">
        <v>108</v>
      </c>
      <c r="D24" s="65" t="s">
        <v>30</v>
      </c>
      <c r="E24" s="65" t="s">
        <v>241</v>
      </c>
      <c r="F24" s="65" t="s">
        <v>126</v>
      </c>
      <c r="G24" s="65" t="s">
        <v>100</v>
      </c>
      <c r="H24" s="109" t="s">
        <v>110</v>
      </c>
      <c r="I24" s="109">
        <f>$I$16</f>
        <v>935</v>
      </c>
      <c r="J24" s="10">
        <f ca="1">'Приложение 2'!K137</f>
        <v>0</v>
      </c>
      <c r="K24" s="10">
        <f ca="1">'Приложение 2'!L137</f>
        <v>0</v>
      </c>
      <c r="L24" s="10" t="e">
        <f t="shared" si="1"/>
        <v>#DIV/0!</v>
      </c>
    </row>
    <row r="25" spans="1:12" ht="50.25" hidden="1" customHeight="1">
      <c r="A25" s="147" t="s">
        <v>242</v>
      </c>
      <c r="B25" s="65" t="s">
        <v>240</v>
      </c>
      <c r="C25" s="65" t="s">
        <v>108</v>
      </c>
      <c r="D25" s="65" t="s">
        <v>30</v>
      </c>
      <c r="E25" s="65" t="s">
        <v>293</v>
      </c>
      <c r="F25" s="65"/>
      <c r="G25" s="65"/>
      <c r="H25" s="109"/>
      <c r="I25" s="109"/>
      <c r="J25" s="10">
        <f t="shared" ref="J25:K29" si="3">J26</f>
        <v>0</v>
      </c>
      <c r="K25" s="10">
        <f t="shared" si="3"/>
        <v>0</v>
      </c>
      <c r="L25" s="10" t="e">
        <f t="shared" ref="L25:L30" si="4">K25/J25*100</f>
        <v>#DIV/0!</v>
      </c>
    </row>
    <row r="26" spans="1:12" ht="25.5" hidden="1" customHeight="1">
      <c r="A26" s="178" t="s">
        <v>46</v>
      </c>
      <c r="B26" s="65" t="s">
        <v>240</v>
      </c>
      <c r="C26" s="65" t="s">
        <v>108</v>
      </c>
      <c r="D26" s="65" t="s">
        <v>30</v>
      </c>
      <c r="E26" s="65" t="s">
        <v>293</v>
      </c>
      <c r="F26" s="65" t="s">
        <v>125</v>
      </c>
      <c r="G26" s="65"/>
      <c r="H26" s="109"/>
      <c r="I26" s="109"/>
      <c r="J26" s="10">
        <f t="shared" si="3"/>
        <v>0</v>
      </c>
      <c r="K26" s="10">
        <f t="shared" si="3"/>
        <v>0</v>
      </c>
      <c r="L26" s="10" t="e">
        <f t="shared" si="4"/>
        <v>#DIV/0!</v>
      </c>
    </row>
    <row r="27" spans="1:12" ht="36.75" hidden="1" customHeight="1">
      <c r="A27" s="6" t="s">
        <v>47</v>
      </c>
      <c r="B27" s="65" t="s">
        <v>240</v>
      </c>
      <c r="C27" s="65" t="s">
        <v>108</v>
      </c>
      <c r="D27" s="65" t="s">
        <v>30</v>
      </c>
      <c r="E27" s="65" t="s">
        <v>293</v>
      </c>
      <c r="F27" s="65" t="s">
        <v>126</v>
      </c>
      <c r="G27" s="65"/>
      <c r="H27" s="109"/>
      <c r="I27" s="109"/>
      <c r="J27" s="10">
        <f t="shared" si="3"/>
        <v>0</v>
      </c>
      <c r="K27" s="10">
        <f t="shared" si="3"/>
        <v>0</v>
      </c>
      <c r="L27" s="10" t="e">
        <f t="shared" si="4"/>
        <v>#DIV/0!</v>
      </c>
    </row>
    <row r="28" spans="1:12" ht="14.25" hidden="1" customHeight="1">
      <c r="A28" s="9" t="s">
        <v>76</v>
      </c>
      <c r="B28" s="65" t="s">
        <v>240</v>
      </c>
      <c r="C28" s="65" t="s">
        <v>108</v>
      </c>
      <c r="D28" s="65" t="s">
        <v>30</v>
      </c>
      <c r="E28" s="65" t="s">
        <v>293</v>
      </c>
      <c r="F28" s="65" t="s">
        <v>126</v>
      </c>
      <c r="G28" s="65" t="s">
        <v>100</v>
      </c>
      <c r="H28" s="109"/>
      <c r="I28" s="109"/>
      <c r="J28" s="10">
        <f t="shared" si="3"/>
        <v>0</v>
      </c>
      <c r="K28" s="10">
        <f t="shared" si="3"/>
        <v>0</v>
      </c>
      <c r="L28" s="10" t="e">
        <f t="shared" si="4"/>
        <v>#DIV/0!</v>
      </c>
    </row>
    <row r="29" spans="1:12" ht="15" hidden="1" customHeight="1">
      <c r="A29" s="9" t="s">
        <v>245</v>
      </c>
      <c r="B29" s="65" t="s">
        <v>240</v>
      </c>
      <c r="C29" s="65" t="s">
        <v>108</v>
      </c>
      <c r="D29" s="65" t="s">
        <v>30</v>
      </c>
      <c r="E29" s="65" t="s">
        <v>293</v>
      </c>
      <c r="F29" s="65" t="s">
        <v>126</v>
      </c>
      <c r="G29" s="65" t="s">
        <v>100</v>
      </c>
      <c r="H29" s="109" t="s">
        <v>110</v>
      </c>
      <c r="I29" s="109"/>
      <c r="J29" s="10">
        <f t="shared" si="3"/>
        <v>0</v>
      </c>
      <c r="K29" s="10">
        <f t="shared" si="3"/>
        <v>0</v>
      </c>
      <c r="L29" s="10" t="e">
        <f t="shared" si="4"/>
        <v>#DIV/0!</v>
      </c>
    </row>
    <row r="30" spans="1:12" ht="50.25" hidden="1" customHeight="1">
      <c r="A30" s="9" t="str">
        <f>$A$16</f>
        <v>Администрация Шугуровского сельского поселения Большеберезниковского муниципального района Республики Мордовия</v>
      </c>
      <c r="B30" s="65" t="s">
        <v>240</v>
      </c>
      <c r="C30" s="65" t="s">
        <v>108</v>
      </c>
      <c r="D30" s="65" t="s">
        <v>30</v>
      </c>
      <c r="E30" s="65" t="s">
        <v>293</v>
      </c>
      <c r="F30" s="65" t="s">
        <v>126</v>
      </c>
      <c r="G30" s="65" t="s">
        <v>100</v>
      </c>
      <c r="H30" s="109" t="s">
        <v>110</v>
      </c>
      <c r="I30" s="109">
        <f>$I$16</f>
        <v>935</v>
      </c>
      <c r="J30" s="10">
        <f ca="1">'Приложение 2'!K143</f>
        <v>0</v>
      </c>
      <c r="K30" s="10">
        <f ca="1">'Приложение 2'!L143</f>
        <v>0</v>
      </c>
      <c r="L30" s="10" t="e">
        <f t="shared" si="4"/>
        <v>#DIV/0!</v>
      </c>
    </row>
    <row r="31" spans="1:12" ht="74.25" hidden="1" customHeight="1">
      <c r="A31" s="5" t="s">
        <v>276</v>
      </c>
      <c r="B31" s="101" t="s">
        <v>273</v>
      </c>
      <c r="C31" s="101" t="s">
        <v>108</v>
      </c>
      <c r="D31" s="101"/>
      <c r="E31" s="101"/>
      <c r="F31" s="101"/>
      <c r="G31" s="101"/>
      <c r="H31" s="101"/>
      <c r="I31" s="108"/>
      <c r="J31" s="106">
        <f>J32</f>
        <v>0</v>
      </c>
      <c r="K31" s="106">
        <f>K32</f>
        <v>0</v>
      </c>
      <c r="L31" s="106" t="e">
        <f t="shared" ref="L31:L39" si="5">K31/J31*100</f>
        <v>#DIV/0!</v>
      </c>
    </row>
    <row r="32" spans="1:12" ht="40.5" hidden="1" customHeight="1">
      <c r="A32" s="6" t="s">
        <v>277</v>
      </c>
      <c r="B32" s="65" t="s">
        <v>273</v>
      </c>
      <c r="C32" s="65" t="s">
        <v>8</v>
      </c>
      <c r="D32" s="65" t="s">
        <v>109</v>
      </c>
      <c r="E32" s="65"/>
      <c r="F32" s="65"/>
      <c r="G32" s="65"/>
      <c r="H32" s="65"/>
      <c r="I32" s="65"/>
      <c r="J32" s="10">
        <f>J34</f>
        <v>0</v>
      </c>
      <c r="K32" s="10">
        <f>K34</f>
        <v>0</v>
      </c>
      <c r="L32" s="10" t="e">
        <f t="shared" si="5"/>
        <v>#DIV/0!</v>
      </c>
    </row>
    <row r="33" spans="1:12" ht="24.75" hidden="1" customHeight="1">
      <c r="A33" s="6" t="s">
        <v>278</v>
      </c>
      <c r="B33" s="65" t="s">
        <v>273</v>
      </c>
      <c r="C33" s="65" t="s">
        <v>8</v>
      </c>
      <c r="D33" s="65" t="s">
        <v>29</v>
      </c>
      <c r="E33" s="65"/>
      <c r="F33" s="65"/>
      <c r="G33" s="65"/>
      <c r="H33" s="65"/>
      <c r="I33" s="65"/>
      <c r="J33" s="10"/>
      <c r="K33" s="10"/>
      <c r="L33" s="10"/>
    </row>
    <row r="34" spans="1:12" ht="12" hidden="1" customHeight="1">
      <c r="A34" s="6" t="s">
        <v>279</v>
      </c>
      <c r="B34" s="65" t="s">
        <v>273</v>
      </c>
      <c r="C34" s="65" t="s">
        <v>8</v>
      </c>
      <c r="D34" s="65" t="s">
        <v>29</v>
      </c>
      <c r="E34" s="65" t="s">
        <v>274</v>
      </c>
      <c r="F34" s="65"/>
      <c r="G34" s="65"/>
      <c r="H34" s="105"/>
      <c r="I34" s="105"/>
      <c r="J34" s="10">
        <f t="shared" ref="J34:K38" si="6">J35</f>
        <v>0</v>
      </c>
      <c r="K34" s="10">
        <f t="shared" si="6"/>
        <v>0</v>
      </c>
      <c r="L34" s="10" t="e">
        <f t="shared" si="5"/>
        <v>#DIV/0!</v>
      </c>
    </row>
    <row r="35" spans="1:12" ht="26.25" hidden="1" customHeight="1">
      <c r="A35" s="6" t="s">
        <v>46</v>
      </c>
      <c r="B35" s="65" t="s">
        <v>273</v>
      </c>
      <c r="C35" s="65" t="s">
        <v>8</v>
      </c>
      <c r="D35" s="65" t="s">
        <v>29</v>
      </c>
      <c r="E35" s="65" t="s">
        <v>274</v>
      </c>
      <c r="F35" s="65" t="s">
        <v>125</v>
      </c>
      <c r="G35" s="65"/>
      <c r="H35" s="105"/>
      <c r="I35" s="105"/>
      <c r="J35" s="10">
        <f t="shared" si="6"/>
        <v>0</v>
      </c>
      <c r="K35" s="10">
        <f t="shared" si="6"/>
        <v>0</v>
      </c>
      <c r="L35" s="10" t="e">
        <f t="shared" si="5"/>
        <v>#DIV/0!</v>
      </c>
    </row>
    <row r="36" spans="1:12" ht="36" hidden="1" customHeight="1">
      <c r="A36" s="6" t="s">
        <v>47</v>
      </c>
      <c r="B36" s="65" t="s">
        <v>273</v>
      </c>
      <c r="C36" s="65" t="s">
        <v>8</v>
      </c>
      <c r="D36" s="65" t="s">
        <v>29</v>
      </c>
      <c r="E36" s="65" t="s">
        <v>274</v>
      </c>
      <c r="F36" s="65" t="s">
        <v>126</v>
      </c>
      <c r="G36" s="65"/>
      <c r="H36" s="105"/>
      <c r="I36" s="105"/>
      <c r="J36" s="10">
        <f t="shared" si="6"/>
        <v>0</v>
      </c>
      <c r="K36" s="10">
        <f t="shared" si="6"/>
        <v>0</v>
      </c>
      <c r="L36" s="10" t="e">
        <f t="shared" si="5"/>
        <v>#DIV/0!</v>
      </c>
    </row>
    <row r="37" spans="1:12" ht="18.75" hidden="1" customHeight="1">
      <c r="A37" s="9" t="s">
        <v>78</v>
      </c>
      <c r="B37" s="65" t="s">
        <v>273</v>
      </c>
      <c r="C37" s="65" t="s">
        <v>8</v>
      </c>
      <c r="D37" s="65" t="s">
        <v>29</v>
      </c>
      <c r="E37" s="65" t="s">
        <v>274</v>
      </c>
      <c r="F37" s="65" t="s">
        <v>126</v>
      </c>
      <c r="G37" s="65" t="s">
        <v>104</v>
      </c>
      <c r="H37" s="65"/>
      <c r="I37" s="105"/>
      <c r="J37" s="10">
        <f t="shared" si="6"/>
        <v>0</v>
      </c>
      <c r="K37" s="10">
        <f t="shared" si="6"/>
        <v>0</v>
      </c>
      <c r="L37" s="10" t="e">
        <f t="shared" si="5"/>
        <v>#DIV/0!</v>
      </c>
    </row>
    <row r="38" spans="1:12" ht="15.75" hidden="1" customHeight="1">
      <c r="A38" s="6" t="str">
        <f ca="1">'Приложение 2'!$A$164</f>
        <v>Благоустройство</v>
      </c>
      <c r="B38" s="65" t="s">
        <v>273</v>
      </c>
      <c r="C38" s="65" t="s">
        <v>8</v>
      </c>
      <c r="D38" s="65" t="s">
        <v>29</v>
      </c>
      <c r="E38" s="65" t="s">
        <v>274</v>
      </c>
      <c r="F38" s="65" t="s">
        <v>126</v>
      </c>
      <c r="G38" s="65" t="s">
        <v>104</v>
      </c>
      <c r="H38" s="65" t="s">
        <v>102</v>
      </c>
      <c r="I38" s="65"/>
      <c r="J38" s="10">
        <f t="shared" si="6"/>
        <v>0</v>
      </c>
      <c r="K38" s="10">
        <f t="shared" si="6"/>
        <v>0</v>
      </c>
      <c r="L38" s="10" t="e">
        <f t="shared" si="5"/>
        <v>#DIV/0!</v>
      </c>
    </row>
    <row r="39" spans="1:12" ht="50.25" hidden="1" customHeight="1">
      <c r="A39" s="6" t="str">
        <f ca="1">$A$16</f>
        <v>Администрация Шугуровского сельского поселения Большеберезниковского муниципального района Республики Мордовия</v>
      </c>
      <c r="B39" s="65" t="s">
        <v>273</v>
      </c>
      <c r="C39" s="65" t="s">
        <v>8</v>
      </c>
      <c r="D39" s="65" t="s">
        <v>29</v>
      </c>
      <c r="E39" s="65" t="s">
        <v>274</v>
      </c>
      <c r="F39" s="65" t="s">
        <v>126</v>
      </c>
      <c r="G39" s="65" t="s">
        <v>104</v>
      </c>
      <c r="H39" s="65" t="s">
        <v>102</v>
      </c>
      <c r="I39" s="65">
        <f ca="1">'Приложение 2'!$B$9</f>
        <v>935</v>
      </c>
      <c r="J39" s="10">
        <f ca="1">'Приложение 2'!K170</f>
        <v>0</v>
      </c>
      <c r="K39" s="10">
        <f ca="1">'Приложение 2'!L170</f>
        <v>0</v>
      </c>
      <c r="L39" s="10" t="e">
        <f t="shared" si="5"/>
        <v>#DIV/0!</v>
      </c>
    </row>
    <row r="40" spans="1:12" ht="84.75" customHeight="1">
      <c r="A40" s="100" t="str">
        <f ca="1">'Приложение 2'!$A$173</f>
        <v>Муниципальная программа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v>
      </c>
      <c r="B40" s="101" t="s">
        <v>107</v>
      </c>
      <c r="C40" s="101" t="s">
        <v>108</v>
      </c>
      <c r="D40" s="101"/>
      <c r="E40" s="101"/>
      <c r="F40" s="101"/>
      <c r="G40" s="101"/>
      <c r="H40" s="101"/>
      <c r="I40" s="108"/>
      <c r="J40" s="106">
        <f>J41+J48+J62+J74+J81+J55</f>
        <v>267.39999999999998</v>
      </c>
      <c r="K40" s="106">
        <f>K41+K48+K62+K74+K81+K55</f>
        <v>0</v>
      </c>
      <c r="L40" s="106">
        <f t="shared" si="1"/>
        <v>0</v>
      </c>
    </row>
    <row r="41" spans="1:12" ht="74.25" customHeight="1">
      <c r="A41" s="6" t="str">
        <f ca="1">'Приложение 2'!$A$174</f>
        <v>Основное мероприятие «Благоустройство, содержание территории и объектов Шугуровского сельского поселения Большеберезниковского муниципального района Республики Мордовия  на 2024-2026 годы»</v>
      </c>
      <c r="B41" s="65" t="s">
        <v>107</v>
      </c>
      <c r="C41" s="65" t="s">
        <v>108</v>
      </c>
      <c r="D41" s="65" t="s">
        <v>29</v>
      </c>
      <c r="E41" s="65"/>
      <c r="F41" s="65"/>
      <c r="G41" s="65"/>
      <c r="H41" s="65"/>
      <c r="I41" s="65"/>
      <c r="J41" s="10">
        <f t="shared" ref="J41:K46" si="7">J42</f>
        <v>68.7</v>
      </c>
      <c r="K41" s="10">
        <f t="shared" si="7"/>
        <v>0</v>
      </c>
      <c r="L41" s="10">
        <f t="shared" si="1"/>
        <v>0</v>
      </c>
    </row>
    <row r="42" spans="1:12">
      <c r="A42" s="6" t="s">
        <v>80</v>
      </c>
      <c r="B42" s="65" t="s">
        <v>107</v>
      </c>
      <c r="C42" s="65" t="s">
        <v>108</v>
      </c>
      <c r="D42" s="65" t="s">
        <v>29</v>
      </c>
      <c r="E42" s="65">
        <v>43010</v>
      </c>
      <c r="F42" s="65"/>
      <c r="G42" s="65"/>
      <c r="H42" s="105"/>
      <c r="I42" s="105"/>
      <c r="J42" s="10">
        <f t="shared" si="7"/>
        <v>68.7</v>
      </c>
      <c r="K42" s="10">
        <f t="shared" si="7"/>
        <v>0</v>
      </c>
      <c r="L42" s="10">
        <f t="shared" si="1"/>
        <v>0</v>
      </c>
    </row>
    <row r="43" spans="1:12" ht="24">
      <c r="A43" s="6" t="s">
        <v>46</v>
      </c>
      <c r="B43" s="65" t="s">
        <v>107</v>
      </c>
      <c r="C43" s="65" t="s">
        <v>108</v>
      </c>
      <c r="D43" s="65" t="s">
        <v>29</v>
      </c>
      <c r="E43" s="65">
        <v>43010</v>
      </c>
      <c r="F43" s="65" t="s">
        <v>125</v>
      </c>
      <c r="G43" s="65"/>
      <c r="H43" s="105"/>
      <c r="I43" s="105"/>
      <c r="J43" s="10">
        <f t="shared" si="7"/>
        <v>68.7</v>
      </c>
      <c r="K43" s="10">
        <f t="shared" si="7"/>
        <v>0</v>
      </c>
      <c r="L43" s="10">
        <f t="shared" si="1"/>
        <v>0</v>
      </c>
    </row>
    <row r="44" spans="1:12" ht="36">
      <c r="A44" s="6" t="s">
        <v>47</v>
      </c>
      <c r="B44" s="65" t="s">
        <v>107</v>
      </c>
      <c r="C44" s="65" t="s">
        <v>108</v>
      </c>
      <c r="D44" s="65" t="s">
        <v>29</v>
      </c>
      <c r="E44" s="65">
        <v>43010</v>
      </c>
      <c r="F44" s="65" t="s">
        <v>126</v>
      </c>
      <c r="G44" s="65"/>
      <c r="H44" s="105"/>
      <c r="I44" s="105"/>
      <c r="J44" s="10">
        <f t="shared" si="7"/>
        <v>68.7</v>
      </c>
      <c r="K44" s="10">
        <f t="shared" si="7"/>
        <v>0</v>
      </c>
      <c r="L44" s="10">
        <f t="shared" si="1"/>
        <v>0</v>
      </c>
    </row>
    <row r="45" spans="1:12">
      <c r="A45" s="9" t="s">
        <v>78</v>
      </c>
      <c r="B45" s="65" t="s">
        <v>107</v>
      </c>
      <c r="C45" s="65" t="s">
        <v>108</v>
      </c>
      <c r="D45" s="65" t="s">
        <v>29</v>
      </c>
      <c r="E45" s="65" t="s">
        <v>142</v>
      </c>
      <c r="F45" s="65" t="s">
        <v>126</v>
      </c>
      <c r="G45" s="65" t="s">
        <v>104</v>
      </c>
      <c r="H45" s="65"/>
      <c r="I45" s="105"/>
      <c r="J45" s="10">
        <f t="shared" si="7"/>
        <v>68.7</v>
      </c>
      <c r="K45" s="10">
        <f t="shared" si="7"/>
        <v>0</v>
      </c>
      <c r="L45" s="10">
        <f t="shared" si="1"/>
        <v>0</v>
      </c>
    </row>
    <row r="46" spans="1:12">
      <c r="A46" s="6" t="str">
        <f ca="1">'Приложение 2'!$A$164</f>
        <v>Благоустройство</v>
      </c>
      <c r="B46" s="65" t="s">
        <v>107</v>
      </c>
      <c r="C46" s="65" t="s">
        <v>108</v>
      </c>
      <c r="D46" s="65" t="s">
        <v>29</v>
      </c>
      <c r="E46" s="65" t="s">
        <v>142</v>
      </c>
      <c r="F46" s="65" t="s">
        <v>126</v>
      </c>
      <c r="G46" s="65" t="s">
        <v>104</v>
      </c>
      <c r="H46" s="65" t="s">
        <v>102</v>
      </c>
      <c r="I46" s="65"/>
      <c r="J46" s="10">
        <f t="shared" si="7"/>
        <v>68.7</v>
      </c>
      <c r="K46" s="10">
        <f t="shared" si="7"/>
        <v>0</v>
      </c>
      <c r="L46" s="10">
        <f t="shared" si="1"/>
        <v>0</v>
      </c>
    </row>
    <row r="47" spans="1:12" ht="48" customHeight="1">
      <c r="A47" s="6" t="str">
        <f>$A$16</f>
        <v>Администрация Шугуровского сельского поселения Большеберезниковского муниципального района Республики Мордовия</v>
      </c>
      <c r="B47" s="65" t="s">
        <v>107</v>
      </c>
      <c r="C47" s="65" t="s">
        <v>108</v>
      </c>
      <c r="D47" s="65" t="s">
        <v>29</v>
      </c>
      <c r="E47" s="65" t="s">
        <v>142</v>
      </c>
      <c r="F47" s="65" t="s">
        <v>126</v>
      </c>
      <c r="G47" s="65" t="s">
        <v>104</v>
      </c>
      <c r="H47" s="65" t="s">
        <v>102</v>
      </c>
      <c r="I47" s="65">
        <f ca="1">'Приложение 2'!$B$9</f>
        <v>935</v>
      </c>
      <c r="J47" s="10">
        <f ca="1">'Приложение 2'!K177</f>
        <v>68.7</v>
      </c>
      <c r="K47" s="10">
        <f ca="1">'Приложение 2'!L177</f>
        <v>0</v>
      </c>
      <c r="L47" s="10">
        <f t="shared" si="1"/>
        <v>0</v>
      </c>
    </row>
    <row r="48" spans="1:12" ht="39" customHeight="1">
      <c r="A48" s="9" t="s">
        <v>81</v>
      </c>
      <c r="B48" s="65" t="s">
        <v>107</v>
      </c>
      <c r="C48" s="65" t="s">
        <v>108</v>
      </c>
      <c r="D48" s="65" t="s">
        <v>30</v>
      </c>
      <c r="E48" s="65"/>
      <c r="F48" s="65"/>
      <c r="G48" s="65"/>
      <c r="H48" s="65"/>
      <c r="I48" s="65"/>
      <c r="J48" s="10">
        <f t="shared" ref="J48:K53" si="8">J49</f>
        <v>30</v>
      </c>
      <c r="K48" s="10">
        <f t="shared" si="8"/>
        <v>0</v>
      </c>
      <c r="L48" s="10">
        <f t="shared" si="1"/>
        <v>0</v>
      </c>
    </row>
    <row r="49" spans="1:12" ht="12.75" customHeight="1">
      <c r="A49" s="6" t="s">
        <v>82</v>
      </c>
      <c r="B49" s="65" t="s">
        <v>107</v>
      </c>
      <c r="C49" s="65" t="s">
        <v>108</v>
      </c>
      <c r="D49" s="65" t="s">
        <v>30</v>
      </c>
      <c r="E49" s="65">
        <v>43020</v>
      </c>
      <c r="F49" s="65"/>
      <c r="G49" s="65"/>
      <c r="H49" s="65"/>
      <c r="I49" s="65"/>
      <c r="J49" s="10">
        <f t="shared" si="8"/>
        <v>30</v>
      </c>
      <c r="K49" s="10">
        <f t="shared" si="8"/>
        <v>0</v>
      </c>
      <c r="L49" s="10">
        <f t="shared" si="1"/>
        <v>0</v>
      </c>
    </row>
    <row r="50" spans="1:12" ht="22.5" customHeight="1">
      <c r="A50" s="6" t="s">
        <v>46</v>
      </c>
      <c r="B50" s="65" t="s">
        <v>107</v>
      </c>
      <c r="C50" s="65" t="s">
        <v>108</v>
      </c>
      <c r="D50" s="65" t="s">
        <v>30</v>
      </c>
      <c r="E50" s="65">
        <v>43020</v>
      </c>
      <c r="F50" s="65">
        <v>200</v>
      </c>
      <c r="G50" s="65"/>
      <c r="H50" s="65"/>
      <c r="I50" s="65"/>
      <c r="J50" s="10">
        <f t="shared" si="8"/>
        <v>30</v>
      </c>
      <c r="K50" s="10">
        <f t="shared" si="8"/>
        <v>0</v>
      </c>
      <c r="L50" s="10">
        <f t="shared" si="1"/>
        <v>0</v>
      </c>
    </row>
    <row r="51" spans="1:12" ht="35.25" customHeight="1">
      <c r="A51" s="6" t="s">
        <v>47</v>
      </c>
      <c r="B51" s="65" t="s">
        <v>107</v>
      </c>
      <c r="C51" s="65" t="s">
        <v>108</v>
      </c>
      <c r="D51" s="65" t="s">
        <v>30</v>
      </c>
      <c r="E51" s="65">
        <v>43020</v>
      </c>
      <c r="F51" s="65">
        <v>240</v>
      </c>
      <c r="G51" s="65"/>
      <c r="H51" s="65"/>
      <c r="I51" s="65"/>
      <c r="J51" s="10">
        <f t="shared" si="8"/>
        <v>30</v>
      </c>
      <c r="K51" s="10">
        <f t="shared" si="8"/>
        <v>0</v>
      </c>
      <c r="L51" s="10">
        <f t="shared" si="1"/>
        <v>0</v>
      </c>
    </row>
    <row r="52" spans="1:12" ht="12.75" customHeight="1">
      <c r="A52" s="6" t="s">
        <v>78</v>
      </c>
      <c r="B52" s="65" t="s">
        <v>107</v>
      </c>
      <c r="C52" s="65" t="s">
        <v>108</v>
      </c>
      <c r="D52" s="65" t="s">
        <v>30</v>
      </c>
      <c r="E52" s="65">
        <v>43020</v>
      </c>
      <c r="F52" s="65">
        <v>240</v>
      </c>
      <c r="G52" s="65" t="s">
        <v>104</v>
      </c>
      <c r="H52" s="65"/>
      <c r="I52" s="65"/>
      <c r="J52" s="10">
        <f t="shared" si="8"/>
        <v>30</v>
      </c>
      <c r="K52" s="10">
        <f t="shared" si="8"/>
        <v>0</v>
      </c>
      <c r="L52" s="10">
        <f t="shared" si="1"/>
        <v>0</v>
      </c>
    </row>
    <row r="53" spans="1:12" ht="13.5" customHeight="1">
      <c r="A53" s="6" t="s">
        <v>79</v>
      </c>
      <c r="B53" s="65" t="s">
        <v>107</v>
      </c>
      <c r="C53" s="65" t="s">
        <v>108</v>
      </c>
      <c r="D53" s="65" t="s">
        <v>30</v>
      </c>
      <c r="E53" s="65">
        <v>43020</v>
      </c>
      <c r="F53" s="65">
        <v>240</v>
      </c>
      <c r="G53" s="65" t="s">
        <v>104</v>
      </c>
      <c r="H53" s="65" t="s">
        <v>102</v>
      </c>
      <c r="I53" s="65"/>
      <c r="J53" s="10">
        <f t="shared" si="8"/>
        <v>30</v>
      </c>
      <c r="K53" s="10">
        <f t="shared" si="8"/>
        <v>0</v>
      </c>
      <c r="L53" s="10">
        <f t="shared" si="1"/>
        <v>0</v>
      </c>
    </row>
    <row r="54" spans="1:12" ht="49.5" customHeight="1">
      <c r="A54" s="6" t="str">
        <f>$A$47</f>
        <v>Администрация Шугуровского сельского поселения Большеберезниковского муниципального района Республики Мордовия</v>
      </c>
      <c r="B54" s="65" t="s">
        <v>107</v>
      </c>
      <c r="C54" s="65" t="s">
        <v>108</v>
      </c>
      <c r="D54" s="65" t="s">
        <v>30</v>
      </c>
      <c r="E54" s="65">
        <v>43020</v>
      </c>
      <c r="F54" s="65">
        <v>240</v>
      </c>
      <c r="G54" s="65" t="s">
        <v>104</v>
      </c>
      <c r="H54" s="65" t="s">
        <v>102</v>
      </c>
      <c r="I54" s="65">
        <f ca="1">'Приложение 2'!$B$9</f>
        <v>935</v>
      </c>
      <c r="J54" s="10">
        <f ca="1">'Приложение 2'!K183</f>
        <v>30</v>
      </c>
      <c r="K54" s="10">
        <f ca="1">'Приложение 2'!L183</f>
        <v>0</v>
      </c>
      <c r="L54" s="10">
        <f t="shared" si="1"/>
        <v>0</v>
      </c>
    </row>
    <row r="55" spans="1:12" ht="21.75" hidden="1" customHeight="1">
      <c r="A55" s="6" t="s">
        <v>232</v>
      </c>
      <c r="B55" s="65" t="s">
        <v>107</v>
      </c>
      <c r="C55" s="65" t="s">
        <v>108</v>
      </c>
      <c r="D55" s="65" t="s">
        <v>102</v>
      </c>
      <c r="E55" s="65"/>
      <c r="F55" s="65"/>
      <c r="G55" s="65"/>
      <c r="H55" s="65"/>
      <c r="I55" s="65"/>
      <c r="J55" s="10">
        <f t="shared" ref="J55:K60" si="9">J56</f>
        <v>0</v>
      </c>
      <c r="K55" s="10">
        <f t="shared" si="9"/>
        <v>0</v>
      </c>
      <c r="L55" s="10" t="e">
        <f t="shared" si="1"/>
        <v>#DIV/0!</v>
      </c>
    </row>
    <row r="56" spans="1:12" ht="25.5" hidden="1" customHeight="1">
      <c r="A56" s="6" t="s">
        <v>234</v>
      </c>
      <c r="B56" s="65" t="s">
        <v>107</v>
      </c>
      <c r="C56" s="65" t="s">
        <v>108</v>
      </c>
      <c r="D56" s="65" t="s">
        <v>102</v>
      </c>
      <c r="E56" s="65" t="s">
        <v>233</v>
      </c>
      <c r="F56" s="65"/>
      <c r="G56" s="65"/>
      <c r="H56" s="65"/>
      <c r="I56" s="65"/>
      <c r="J56" s="10">
        <f t="shared" si="9"/>
        <v>0</v>
      </c>
      <c r="K56" s="10">
        <f t="shared" si="9"/>
        <v>0</v>
      </c>
      <c r="L56" s="10" t="e">
        <f t="shared" si="1"/>
        <v>#DIV/0!</v>
      </c>
    </row>
    <row r="57" spans="1:12" ht="22.5" hidden="1" customHeight="1">
      <c r="A57" s="6" t="s">
        <v>46</v>
      </c>
      <c r="B57" s="65" t="s">
        <v>107</v>
      </c>
      <c r="C57" s="65" t="s">
        <v>108</v>
      </c>
      <c r="D57" s="65" t="s">
        <v>102</v>
      </c>
      <c r="E57" s="65" t="s">
        <v>233</v>
      </c>
      <c r="F57" s="65">
        <v>200</v>
      </c>
      <c r="G57" s="65"/>
      <c r="H57" s="65"/>
      <c r="I57" s="65"/>
      <c r="J57" s="10">
        <f t="shared" si="9"/>
        <v>0</v>
      </c>
      <c r="K57" s="10">
        <f t="shared" si="9"/>
        <v>0</v>
      </c>
      <c r="L57" s="10" t="e">
        <f t="shared" si="1"/>
        <v>#DIV/0!</v>
      </c>
    </row>
    <row r="58" spans="1:12" ht="34.5" hidden="1" customHeight="1">
      <c r="A58" s="6" t="s">
        <v>47</v>
      </c>
      <c r="B58" s="65" t="s">
        <v>107</v>
      </c>
      <c r="C58" s="65" t="s">
        <v>108</v>
      </c>
      <c r="D58" s="65" t="s">
        <v>102</v>
      </c>
      <c r="E58" s="65" t="s">
        <v>233</v>
      </c>
      <c r="F58" s="65">
        <v>240</v>
      </c>
      <c r="G58" s="65"/>
      <c r="H58" s="65"/>
      <c r="I58" s="65"/>
      <c r="J58" s="10">
        <f t="shared" si="9"/>
        <v>0</v>
      </c>
      <c r="K58" s="10">
        <f t="shared" si="9"/>
        <v>0</v>
      </c>
      <c r="L58" s="10" t="e">
        <f t="shared" si="1"/>
        <v>#DIV/0!</v>
      </c>
    </row>
    <row r="59" spans="1:12" ht="12.75" hidden="1" customHeight="1">
      <c r="A59" s="6" t="s">
        <v>78</v>
      </c>
      <c r="B59" s="65" t="s">
        <v>107</v>
      </c>
      <c r="C59" s="65" t="s">
        <v>108</v>
      </c>
      <c r="D59" s="65" t="s">
        <v>102</v>
      </c>
      <c r="E59" s="65" t="s">
        <v>233</v>
      </c>
      <c r="F59" s="65">
        <v>240</v>
      </c>
      <c r="G59" s="65" t="s">
        <v>104</v>
      </c>
      <c r="H59" s="65"/>
      <c r="I59" s="65"/>
      <c r="J59" s="10">
        <f t="shared" si="9"/>
        <v>0</v>
      </c>
      <c r="K59" s="10">
        <f t="shared" si="9"/>
        <v>0</v>
      </c>
      <c r="L59" s="10" t="e">
        <f t="shared" si="1"/>
        <v>#DIV/0!</v>
      </c>
    </row>
    <row r="60" spans="1:12" ht="12" hidden="1" customHeight="1">
      <c r="A60" s="6" t="s">
        <v>79</v>
      </c>
      <c r="B60" s="65" t="s">
        <v>107</v>
      </c>
      <c r="C60" s="65" t="s">
        <v>108</v>
      </c>
      <c r="D60" s="65" t="s">
        <v>102</v>
      </c>
      <c r="E60" s="65" t="s">
        <v>233</v>
      </c>
      <c r="F60" s="65">
        <v>240</v>
      </c>
      <c r="G60" s="65" t="s">
        <v>104</v>
      </c>
      <c r="H60" s="65" t="s">
        <v>102</v>
      </c>
      <c r="I60" s="65"/>
      <c r="J60" s="10">
        <f t="shared" si="9"/>
        <v>0</v>
      </c>
      <c r="K60" s="10">
        <f t="shared" si="9"/>
        <v>0</v>
      </c>
      <c r="L60" s="10" t="e">
        <f t="shared" si="1"/>
        <v>#DIV/0!</v>
      </c>
    </row>
    <row r="61" spans="1:12" ht="49.5" hidden="1" customHeight="1">
      <c r="A61" s="6" t="str">
        <f>$A$54</f>
        <v>Администрация Шугуровского сельского поселения Большеберезниковского муниципального района Республики Мордовия</v>
      </c>
      <c r="B61" s="65" t="s">
        <v>107</v>
      </c>
      <c r="C61" s="65" t="s">
        <v>108</v>
      </c>
      <c r="D61" s="65" t="s">
        <v>102</v>
      </c>
      <c r="E61" s="65" t="s">
        <v>233</v>
      </c>
      <c r="F61" s="65">
        <v>240</v>
      </c>
      <c r="G61" s="65" t="s">
        <v>104</v>
      </c>
      <c r="H61" s="65" t="s">
        <v>102</v>
      </c>
      <c r="I61" s="65">
        <f>$I$54</f>
        <v>935</v>
      </c>
      <c r="J61" s="10">
        <f ca="1">'Приложение 2'!K189</f>
        <v>0</v>
      </c>
      <c r="K61" s="10">
        <f ca="1">'Приложение 2'!L189</f>
        <v>0</v>
      </c>
      <c r="L61" s="10" t="e">
        <f t="shared" si="1"/>
        <v>#DIV/0!</v>
      </c>
    </row>
    <row r="62" spans="1:12" ht="35.25" customHeight="1">
      <c r="A62" s="6" t="s">
        <v>83</v>
      </c>
      <c r="B62" s="65" t="s">
        <v>107</v>
      </c>
      <c r="C62" s="65" t="s">
        <v>108</v>
      </c>
      <c r="D62" s="65" t="s">
        <v>100</v>
      </c>
      <c r="E62" s="65"/>
      <c r="F62" s="65"/>
      <c r="G62" s="65"/>
      <c r="H62" s="65"/>
      <c r="I62" s="65"/>
      <c r="J62" s="10">
        <f>J63+J69</f>
        <v>168.7</v>
      </c>
      <c r="K62" s="10">
        <f>K63+K69</f>
        <v>0</v>
      </c>
      <c r="L62" s="10">
        <f t="shared" si="1"/>
        <v>0</v>
      </c>
    </row>
    <row r="63" spans="1:12" ht="12.75" customHeight="1">
      <c r="A63" s="6" t="s">
        <v>84</v>
      </c>
      <c r="B63" s="65" t="s">
        <v>107</v>
      </c>
      <c r="C63" s="65" t="s">
        <v>108</v>
      </c>
      <c r="D63" s="65" t="s">
        <v>100</v>
      </c>
      <c r="E63" s="65">
        <v>43040</v>
      </c>
      <c r="F63" s="65"/>
      <c r="G63" s="65"/>
      <c r="H63" s="65"/>
      <c r="I63" s="65"/>
      <c r="J63" s="10">
        <f t="shared" ref="J63:K67" si="10">J64</f>
        <v>157</v>
      </c>
      <c r="K63" s="10">
        <f t="shared" si="10"/>
        <v>0</v>
      </c>
      <c r="L63" s="10">
        <f t="shared" si="1"/>
        <v>0</v>
      </c>
    </row>
    <row r="64" spans="1:12" ht="26.25" customHeight="1">
      <c r="A64" s="6" t="s">
        <v>46</v>
      </c>
      <c r="B64" s="65" t="s">
        <v>107</v>
      </c>
      <c r="C64" s="65" t="s">
        <v>108</v>
      </c>
      <c r="D64" s="65" t="s">
        <v>100</v>
      </c>
      <c r="E64" s="65">
        <v>43040</v>
      </c>
      <c r="F64" s="65">
        <v>200</v>
      </c>
      <c r="G64" s="65"/>
      <c r="H64" s="65"/>
      <c r="I64" s="65"/>
      <c r="J64" s="10">
        <f t="shared" si="10"/>
        <v>157</v>
      </c>
      <c r="K64" s="10">
        <f t="shared" si="10"/>
        <v>0</v>
      </c>
      <c r="L64" s="10">
        <f t="shared" si="1"/>
        <v>0</v>
      </c>
    </row>
    <row r="65" spans="1:12" ht="38.25" customHeight="1">
      <c r="A65" s="6" t="s">
        <v>47</v>
      </c>
      <c r="B65" s="65" t="s">
        <v>107</v>
      </c>
      <c r="C65" s="65" t="s">
        <v>108</v>
      </c>
      <c r="D65" s="65" t="s">
        <v>100</v>
      </c>
      <c r="E65" s="65">
        <v>43040</v>
      </c>
      <c r="F65" s="65">
        <v>240</v>
      </c>
      <c r="G65" s="65"/>
      <c r="H65" s="65"/>
      <c r="I65" s="65"/>
      <c r="J65" s="10">
        <f t="shared" si="10"/>
        <v>157</v>
      </c>
      <c r="K65" s="10">
        <f t="shared" si="10"/>
        <v>0</v>
      </c>
      <c r="L65" s="10">
        <f t="shared" si="1"/>
        <v>0</v>
      </c>
    </row>
    <row r="66" spans="1:12" ht="12.75" customHeight="1">
      <c r="A66" s="6" t="s">
        <v>78</v>
      </c>
      <c r="B66" s="65" t="s">
        <v>107</v>
      </c>
      <c r="C66" s="65" t="s">
        <v>108</v>
      </c>
      <c r="D66" s="65" t="s">
        <v>100</v>
      </c>
      <c r="E66" s="65" t="s">
        <v>143</v>
      </c>
      <c r="F66" s="65">
        <v>240</v>
      </c>
      <c r="G66" s="65" t="s">
        <v>104</v>
      </c>
      <c r="H66" s="65"/>
      <c r="I66" s="65"/>
      <c r="J66" s="10">
        <f t="shared" si="10"/>
        <v>157</v>
      </c>
      <c r="K66" s="10">
        <f t="shared" si="10"/>
        <v>0</v>
      </c>
      <c r="L66" s="10">
        <f t="shared" si="1"/>
        <v>0</v>
      </c>
    </row>
    <row r="67" spans="1:12" ht="11.25" customHeight="1">
      <c r="A67" s="6" t="s">
        <v>79</v>
      </c>
      <c r="B67" s="65" t="s">
        <v>107</v>
      </c>
      <c r="C67" s="65" t="s">
        <v>108</v>
      </c>
      <c r="D67" s="65" t="s">
        <v>100</v>
      </c>
      <c r="E67" s="65" t="s">
        <v>143</v>
      </c>
      <c r="F67" s="65">
        <v>240</v>
      </c>
      <c r="G67" s="65" t="s">
        <v>104</v>
      </c>
      <c r="H67" s="65" t="s">
        <v>102</v>
      </c>
      <c r="I67" s="65"/>
      <c r="J67" s="10">
        <f t="shared" si="10"/>
        <v>157</v>
      </c>
      <c r="K67" s="10">
        <f t="shared" si="10"/>
        <v>0</v>
      </c>
      <c r="L67" s="10">
        <f t="shared" si="1"/>
        <v>0</v>
      </c>
    </row>
    <row r="68" spans="1:12" ht="48" customHeight="1">
      <c r="A68" s="6" t="str">
        <f>$A$54</f>
        <v>Администрация Шугуровского сельского поселения Большеберезниковского муниципального района Республики Мордовия</v>
      </c>
      <c r="B68" s="65" t="s">
        <v>107</v>
      </c>
      <c r="C68" s="65" t="s">
        <v>108</v>
      </c>
      <c r="D68" s="65" t="s">
        <v>100</v>
      </c>
      <c r="E68" s="65" t="s">
        <v>143</v>
      </c>
      <c r="F68" s="65">
        <v>240</v>
      </c>
      <c r="G68" s="65" t="s">
        <v>104</v>
      </c>
      <c r="H68" s="65" t="s">
        <v>102</v>
      </c>
      <c r="I68" s="65">
        <f ca="1">'Приложение 2'!$B$9</f>
        <v>935</v>
      </c>
      <c r="J68" s="10">
        <f ca="1">'Приложение 2'!K195</f>
        <v>157</v>
      </c>
      <c r="K68" s="10">
        <f ca="1">'Приложение 2'!L195</f>
        <v>0</v>
      </c>
      <c r="L68" s="10">
        <f t="shared" si="1"/>
        <v>0</v>
      </c>
    </row>
    <row r="69" spans="1:12">
      <c r="A69" s="6" t="s">
        <v>56</v>
      </c>
      <c r="B69" s="65" t="s">
        <v>107</v>
      </c>
      <c r="C69" s="65" t="s">
        <v>108</v>
      </c>
      <c r="D69" s="65" t="s">
        <v>100</v>
      </c>
      <c r="E69" s="65">
        <v>43040</v>
      </c>
      <c r="F69" s="65" t="s">
        <v>124</v>
      </c>
      <c r="G69" s="65"/>
      <c r="H69" s="65"/>
      <c r="I69" s="65"/>
      <c r="J69" s="10">
        <f t="shared" ref="J69:K72" si="11">J70</f>
        <v>11.7</v>
      </c>
      <c r="K69" s="10">
        <f t="shared" si="11"/>
        <v>0</v>
      </c>
      <c r="L69" s="10">
        <f t="shared" si="1"/>
        <v>0</v>
      </c>
    </row>
    <row r="70" spans="1:12" ht="13.5" customHeight="1">
      <c r="A70" s="6" t="s">
        <v>288</v>
      </c>
      <c r="B70" s="65" t="s">
        <v>107</v>
      </c>
      <c r="C70" s="65" t="s">
        <v>108</v>
      </c>
      <c r="D70" s="65" t="s">
        <v>100</v>
      </c>
      <c r="E70" s="65">
        <v>43040</v>
      </c>
      <c r="F70" s="65" t="s">
        <v>286</v>
      </c>
      <c r="G70" s="65"/>
      <c r="H70" s="65"/>
      <c r="I70" s="65"/>
      <c r="J70" s="10">
        <f t="shared" si="11"/>
        <v>11.7</v>
      </c>
      <c r="K70" s="10">
        <f t="shared" si="11"/>
        <v>0</v>
      </c>
      <c r="L70" s="10">
        <f t="shared" si="1"/>
        <v>0</v>
      </c>
    </row>
    <row r="71" spans="1:12" ht="15.75" customHeight="1">
      <c r="A71" s="6" t="s">
        <v>78</v>
      </c>
      <c r="B71" s="65" t="s">
        <v>107</v>
      </c>
      <c r="C71" s="65" t="s">
        <v>108</v>
      </c>
      <c r="D71" s="65" t="s">
        <v>100</v>
      </c>
      <c r="E71" s="65" t="s">
        <v>143</v>
      </c>
      <c r="F71" s="65" t="s">
        <v>286</v>
      </c>
      <c r="G71" s="65" t="s">
        <v>104</v>
      </c>
      <c r="H71" s="65"/>
      <c r="I71" s="65"/>
      <c r="J71" s="10">
        <f t="shared" si="11"/>
        <v>11.7</v>
      </c>
      <c r="K71" s="10">
        <f t="shared" si="11"/>
        <v>0</v>
      </c>
      <c r="L71" s="10">
        <f t="shared" si="1"/>
        <v>0</v>
      </c>
    </row>
    <row r="72" spans="1:12" ht="15" customHeight="1">
      <c r="A72" s="6" t="s">
        <v>79</v>
      </c>
      <c r="B72" s="65" t="s">
        <v>107</v>
      </c>
      <c r="C72" s="65" t="s">
        <v>108</v>
      </c>
      <c r="D72" s="65" t="s">
        <v>100</v>
      </c>
      <c r="E72" s="65" t="s">
        <v>143</v>
      </c>
      <c r="F72" s="65" t="s">
        <v>286</v>
      </c>
      <c r="G72" s="65" t="s">
        <v>104</v>
      </c>
      <c r="H72" s="65" t="s">
        <v>102</v>
      </c>
      <c r="I72" s="65"/>
      <c r="J72" s="10">
        <f t="shared" si="11"/>
        <v>11.7</v>
      </c>
      <c r="K72" s="10">
        <f t="shared" si="11"/>
        <v>0</v>
      </c>
      <c r="L72" s="10">
        <f t="shared" si="1"/>
        <v>0</v>
      </c>
    </row>
    <row r="73" spans="1:12" ht="48" customHeight="1">
      <c r="A73" s="6" t="str">
        <f>$A$39</f>
        <v>Администрация Шугуровского сельского поселения Большеберезниковского муниципального района Республики Мордовия</v>
      </c>
      <c r="B73" s="65" t="s">
        <v>107</v>
      </c>
      <c r="C73" s="65" t="s">
        <v>108</v>
      </c>
      <c r="D73" s="65" t="s">
        <v>100</v>
      </c>
      <c r="E73" s="65" t="s">
        <v>143</v>
      </c>
      <c r="F73" s="65" t="s">
        <v>286</v>
      </c>
      <c r="G73" s="65" t="s">
        <v>104</v>
      </c>
      <c r="H73" s="65" t="s">
        <v>102</v>
      </c>
      <c r="I73" s="65">
        <f>'[1]Приложение 2'!$B$9</f>
        <v>935</v>
      </c>
      <c r="J73" s="10">
        <f ca="1">'Приложение 2'!K199</f>
        <v>11.7</v>
      </c>
      <c r="K73" s="10">
        <f ca="1">'Приложение 2'!L199</f>
        <v>0</v>
      </c>
      <c r="L73" s="10">
        <f t="shared" si="1"/>
        <v>0</v>
      </c>
    </row>
    <row r="74" spans="1:12" ht="23.25" hidden="1" customHeight="1">
      <c r="A74" s="6" t="s">
        <v>85</v>
      </c>
      <c r="B74" s="65" t="s">
        <v>107</v>
      </c>
      <c r="C74" s="65" t="s">
        <v>108</v>
      </c>
      <c r="D74" s="65" t="s">
        <v>104</v>
      </c>
      <c r="E74" s="65"/>
      <c r="F74" s="65"/>
      <c r="G74" s="65"/>
      <c r="H74" s="65"/>
      <c r="I74" s="65"/>
      <c r="J74" s="10">
        <f t="shared" ref="J74:K79" si="12">J75</f>
        <v>0</v>
      </c>
      <c r="K74" s="10">
        <f t="shared" si="12"/>
        <v>0</v>
      </c>
      <c r="L74" s="10" t="e">
        <f t="shared" si="1"/>
        <v>#DIV/0!</v>
      </c>
    </row>
    <row r="75" spans="1:12" ht="12" hidden="1" customHeight="1">
      <c r="A75" s="6" t="s">
        <v>84</v>
      </c>
      <c r="B75" s="65" t="s">
        <v>107</v>
      </c>
      <c r="C75" s="65" t="s">
        <v>108</v>
      </c>
      <c r="D75" s="65" t="s">
        <v>104</v>
      </c>
      <c r="E75" s="65">
        <v>43040</v>
      </c>
      <c r="F75" s="65"/>
      <c r="G75" s="65"/>
      <c r="H75" s="65"/>
      <c r="I75" s="65"/>
      <c r="J75" s="10">
        <f t="shared" si="12"/>
        <v>0</v>
      </c>
      <c r="K75" s="10">
        <f t="shared" si="12"/>
        <v>0</v>
      </c>
      <c r="L75" s="10" t="e">
        <f t="shared" si="1"/>
        <v>#DIV/0!</v>
      </c>
    </row>
    <row r="76" spans="1:12" ht="23.25" hidden="1" customHeight="1">
      <c r="A76" s="6" t="s">
        <v>46</v>
      </c>
      <c r="B76" s="65" t="s">
        <v>107</v>
      </c>
      <c r="C76" s="65" t="s">
        <v>108</v>
      </c>
      <c r="D76" s="65" t="s">
        <v>104</v>
      </c>
      <c r="E76" s="65">
        <v>43040</v>
      </c>
      <c r="F76" s="65">
        <v>200</v>
      </c>
      <c r="G76" s="65"/>
      <c r="H76" s="65"/>
      <c r="I76" s="65"/>
      <c r="J76" s="10">
        <f t="shared" si="12"/>
        <v>0</v>
      </c>
      <c r="K76" s="10">
        <f t="shared" si="12"/>
        <v>0</v>
      </c>
      <c r="L76" s="10" t="e">
        <f t="shared" si="1"/>
        <v>#DIV/0!</v>
      </c>
    </row>
    <row r="77" spans="1:12" ht="39" hidden="1" customHeight="1">
      <c r="A77" s="6" t="s">
        <v>47</v>
      </c>
      <c r="B77" s="65" t="s">
        <v>107</v>
      </c>
      <c r="C77" s="65" t="s">
        <v>108</v>
      </c>
      <c r="D77" s="65" t="s">
        <v>104</v>
      </c>
      <c r="E77" s="65">
        <v>43040</v>
      </c>
      <c r="F77" s="65">
        <v>240</v>
      </c>
      <c r="G77" s="65"/>
      <c r="H77" s="65"/>
      <c r="I77" s="65"/>
      <c r="J77" s="10">
        <f t="shared" si="12"/>
        <v>0</v>
      </c>
      <c r="K77" s="10">
        <f t="shared" si="12"/>
        <v>0</v>
      </c>
      <c r="L77" s="10" t="e">
        <f t="shared" si="1"/>
        <v>#DIV/0!</v>
      </c>
    </row>
    <row r="78" spans="1:12" ht="11.25" hidden="1" customHeight="1">
      <c r="A78" s="6" t="s">
        <v>78</v>
      </c>
      <c r="B78" s="65" t="s">
        <v>107</v>
      </c>
      <c r="C78" s="65" t="s">
        <v>108</v>
      </c>
      <c r="D78" s="65" t="s">
        <v>104</v>
      </c>
      <c r="E78" s="65">
        <v>43040</v>
      </c>
      <c r="F78" s="65">
        <v>240</v>
      </c>
      <c r="G78" s="65" t="s">
        <v>104</v>
      </c>
      <c r="H78" s="65"/>
      <c r="I78" s="65"/>
      <c r="J78" s="10">
        <f t="shared" si="12"/>
        <v>0</v>
      </c>
      <c r="K78" s="10">
        <f t="shared" si="12"/>
        <v>0</v>
      </c>
      <c r="L78" s="10" t="e">
        <f t="shared" si="1"/>
        <v>#DIV/0!</v>
      </c>
    </row>
    <row r="79" spans="1:12" ht="12.75" hidden="1" customHeight="1">
      <c r="A79" s="6" t="s">
        <v>79</v>
      </c>
      <c r="B79" s="65" t="s">
        <v>107</v>
      </c>
      <c r="C79" s="65" t="s">
        <v>108</v>
      </c>
      <c r="D79" s="65" t="s">
        <v>104</v>
      </c>
      <c r="E79" s="65">
        <v>43040</v>
      </c>
      <c r="F79" s="65">
        <v>240</v>
      </c>
      <c r="G79" s="65" t="s">
        <v>104</v>
      </c>
      <c r="H79" s="65" t="s">
        <v>102</v>
      </c>
      <c r="I79" s="65"/>
      <c r="J79" s="10">
        <f t="shared" si="12"/>
        <v>0</v>
      </c>
      <c r="K79" s="10">
        <f t="shared" si="12"/>
        <v>0</v>
      </c>
      <c r="L79" s="10" t="e">
        <f t="shared" si="1"/>
        <v>#DIV/0!</v>
      </c>
    </row>
    <row r="80" spans="1:12" ht="50.25" hidden="1" customHeight="1">
      <c r="A80" s="6" t="str">
        <f>$A$68</f>
        <v>Администрация Шугуровского сельского поселения Большеберезниковского муниципального района Республики Мордовия</v>
      </c>
      <c r="B80" s="65" t="s">
        <v>107</v>
      </c>
      <c r="C80" s="65" t="s">
        <v>108</v>
      </c>
      <c r="D80" s="65" t="s">
        <v>104</v>
      </c>
      <c r="E80" s="65">
        <v>43040</v>
      </c>
      <c r="F80" s="65">
        <v>240</v>
      </c>
      <c r="G80" s="65" t="s">
        <v>104</v>
      </c>
      <c r="H80" s="65" t="s">
        <v>102</v>
      </c>
      <c r="I80" s="65">
        <f ca="1">'Приложение 2'!$B$9</f>
        <v>935</v>
      </c>
      <c r="J80" s="10">
        <f ca="1">'Приложение 2'!K205</f>
        <v>0</v>
      </c>
      <c r="K80" s="10">
        <f ca="1">'Приложение 2'!L205</f>
        <v>0</v>
      </c>
      <c r="L80" s="10" t="e">
        <f t="shared" si="1"/>
        <v>#DIV/0!</v>
      </c>
    </row>
    <row r="81" spans="1:12" ht="23.25" hidden="1" customHeight="1">
      <c r="A81" s="6" t="s">
        <v>86</v>
      </c>
      <c r="B81" s="65" t="s">
        <v>107</v>
      </c>
      <c r="C81" s="65" t="s">
        <v>108</v>
      </c>
      <c r="D81" s="65" t="s">
        <v>110</v>
      </c>
      <c r="E81" s="65"/>
      <c r="F81" s="65"/>
      <c r="G81" s="65"/>
      <c r="H81" s="65"/>
      <c r="I81" s="65"/>
      <c r="J81" s="10">
        <f t="shared" ref="J81:K86" si="13">J82</f>
        <v>0</v>
      </c>
      <c r="K81" s="10">
        <f t="shared" si="13"/>
        <v>0</v>
      </c>
      <c r="L81" s="10" t="e">
        <f t="shared" si="1"/>
        <v>#DIV/0!</v>
      </c>
    </row>
    <row r="82" spans="1:12" ht="12" hidden="1" customHeight="1">
      <c r="A82" s="6" t="s">
        <v>84</v>
      </c>
      <c r="B82" s="65" t="s">
        <v>107</v>
      </c>
      <c r="C82" s="65" t="s">
        <v>108</v>
      </c>
      <c r="D82" s="65" t="s">
        <v>110</v>
      </c>
      <c r="E82" s="65">
        <v>43040</v>
      </c>
      <c r="F82" s="65"/>
      <c r="G82" s="65"/>
      <c r="H82" s="65"/>
      <c r="I82" s="65"/>
      <c r="J82" s="10">
        <f t="shared" si="13"/>
        <v>0</v>
      </c>
      <c r="K82" s="10">
        <f t="shared" si="13"/>
        <v>0</v>
      </c>
      <c r="L82" s="10" t="e">
        <f t="shared" si="1"/>
        <v>#DIV/0!</v>
      </c>
    </row>
    <row r="83" spans="1:12" ht="24" hidden="1" customHeight="1">
      <c r="A83" s="6" t="s">
        <v>46</v>
      </c>
      <c r="B83" s="65" t="s">
        <v>107</v>
      </c>
      <c r="C83" s="65" t="s">
        <v>108</v>
      </c>
      <c r="D83" s="65" t="s">
        <v>110</v>
      </c>
      <c r="E83" s="65">
        <v>43040</v>
      </c>
      <c r="F83" s="65">
        <v>200</v>
      </c>
      <c r="G83" s="65"/>
      <c r="H83" s="65"/>
      <c r="I83" s="65"/>
      <c r="J83" s="10">
        <f t="shared" si="13"/>
        <v>0</v>
      </c>
      <c r="K83" s="10">
        <f t="shared" si="13"/>
        <v>0</v>
      </c>
      <c r="L83" s="10" t="e">
        <f t="shared" si="1"/>
        <v>#DIV/0!</v>
      </c>
    </row>
    <row r="84" spans="1:12" ht="39" hidden="1" customHeight="1">
      <c r="A84" s="6" t="s">
        <v>47</v>
      </c>
      <c r="B84" s="65" t="s">
        <v>107</v>
      </c>
      <c r="C84" s="65" t="s">
        <v>108</v>
      </c>
      <c r="D84" s="65" t="s">
        <v>110</v>
      </c>
      <c r="E84" s="65">
        <v>43040</v>
      </c>
      <c r="F84" s="65">
        <v>240</v>
      </c>
      <c r="G84" s="65"/>
      <c r="H84" s="65"/>
      <c r="I84" s="65"/>
      <c r="J84" s="10">
        <f t="shared" si="13"/>
        <v>0</v>
      </c>
      <c r="K84" s="10">
        <f t="shared" si="13"/>
        <v>0</v>
      </c>
      <c r="L84" s="10" t="e">
        <f t="shared" si="1"/>
        <v>#DIV/0!</v>
      </c>
    </row>
    <row r="85" spans="1:12" hidden="1">
      <c r="A85" s="6" t="s">
        <v>78</v>
      </c>
      <c r="B85" s="65" t="s">
        <v>107</v>
      </c>
      <c r="C85" s="65" t="s">
        <v>108</v>
      </c>
      <c r="D85" s="65" t="s">
        <v>110</v>
      </c>
      <c r="E85" s="65">
        <v>43040</v>
      </c>
      <c r="F85" s="65">
        <v>240</v>
      </c>
      <c r="G85" s="65" t="s">
        <v>104</v>
      </c>
      <c r="H85" s="65"/>
      <c r="I85" s="65"/>
      <c r="J85" s="10">
        <f t="shared" si="13"/>
        <v>0</v>
      </c>
      <c r="K85" s="10">
        <f t="shared" si="13"/>
        <v>0</v>
      </c>
      <c r="L85" s="10" t="e">
        <f t="shared" si="1"/>
        <v>#DIV/0!</v>
      </c>
    </row>
    <row r="86" spans="1:12" ht="12.75" hidden="1" customHeight="1">
      <c r="A86" s="6" t="s">
        <v>79</v>
      </c>
      <c r="B86" s="65" t="s">
        <v>107</v>
      </c>
      <c r="C86" s="65" t="s">
        <v>108</v>
      </c>
      <c r="D86" s="65" t="s">
        <v>110</v>
      </c>
      <c r="E86" s="65">
        <v>43040</v>
      </c>
      <c r="F86" s="65">
        <v>240</v>
      </c>
      <c r="G86" s="65" t="s">
        <v>104</v>
      </c>
      <c r="H86" s="65" t="s">
        <v>102</v>
      </c>
      <c r="I86" s="65"/>
      <c r="J86" s="10">
        <f t="shared" si="13"/>
        <v>0</v>
      </c>
      <c r="K86" s="10">
        <f t="shared" si="13"/>
        <v>0</v>
      </c>
      <c r="L86" s="10" t="e">
        <f t="shared" si="1"/>
        <v>#DIV/0!</v>
      </c>
    </row>
    <row r="87" spans="1:12" ht="48.75" hidden="1" customHeight="1">
      <c r="A87" s="6" t="str">
        <f>$A$80</f>
        <v>Администрация Шугуровского сельского поселения Большеберезниковского муниципального района Республики Мордовия</v>
      </c>
      <c r="B87" s="65" t="s">
        <v>107</v>
      </c>
      <c r="C87" s="65" t="s">
        <v>108</v>
      </c>
      <c r="D87" s="65" t="s">
        <v>110</v>
      </c>
      <c r="E87" s="65">
        <v>43040</v>
      </c>
      <c r="F87" s="65">
        <v>240</v>
      </c>
      <c r="G87" s="65" t="s">
        <v>104</v>
      </c>
      <c r="H87" s="65" t="s">
        <v>102</v>
      </c>
      <c r="I87" s="65">
        <f ca="1">'Приложение 2'!$B$9</f>
        <v>935</v>
      </c>
      <c r="J87" s="10">
        <f ca="1">'Приложение 2'!K211</f>
        <v>0</v>
      </c>
      <c r="K87" s="10">
        <f ca="1">'Приложение 2'!L211</f>
        <v>0</v>
      </c>
      <c r="L87" s="10" t="e">
        <f t="shared" si="1"/>
        <v>#DIV/0!</v>
      </c>
    </row>
    <row r="88" spans="1:12" ht="63" customHeight="1">
      <c r="A88" s="99" t="str">
        <f ca="1">'Приложение 2'!$A$12</f>
        <v>Обеспечение деятельности администрации Шугуровского сельского поселения Большеберезниковского муниципального района Республики Мордовия</v>
      </c>
      <c r="B88" s="101" t="s">
        <v>105</v>
      </c>
      <c r="C88" s="101" t="s">
        <v>108</v>
      </c>
      <c r="D88" s="101"/>
      <c r="E88" s="101"/>
      <c r="F88" s="101"/>
      <c r="G88" s="108"/>
      <c r="H88" s="108"/>
      <c r="I88" s="108"/>
      <c r="J88" s="106">
        <f>J89+J108</f>
        <v>1516</v>
      </c>
      <c r="K88" s="106">
        <f>K89+K108</f>
        <v>232.6</v>
      </c>
      <c r="L88" s="106">
        <f t="shared" si="1"/>
        <v>15.343007915567282</v>
      </c>
    </row>
    <row r="89" spans="1:12" ht="54.75" customHeight="1">
      <c r="A89" s="6" t="str">
        <f ca="1">'Приложение 2'!$A$13</f>
        <v>Высшее должностное лицо администрации Шугуровского сельского поселения Большеберезниковского муниципального района Республики Мордовия</v>
      </c>
      <c r="B89" s="65" t="s">
        <v>105</v>
      </c>
      <c r="C89" s="65" t="s">
        <v>8</v>
      </c>
      <c r="D89" s="65" t="s">
        <v>109</v>
      </c>
      <c r="E89" s="65"/>
      <c r="F89" s="65"/>
      <c r="G89" s="105"/>
      <c r="H89" s="105"/>
      <c r="I89" s="105"/>
      <c r="J89" s="10">
        <f>J90+J102+J96</f>
        <v>425.90000000000003</v>
      </c>
      <c r="K89" s="10">
        <f>K90+K102+K96</f>
        <v>68.900000000000006</v>
      </c>
      <c r="L89" s="10">
        <f t="shared" si="1"/>
        <v>16.17750645691477</v>
      </c>
    </row>
    <row r="90" spans="1:12" ht="24">
      <c r="A90" s="9" t="s">
        <v>33</v>
      </c>
      <c r="B90" s="65" t="s">
        <v>105</v>
      </c>
      <c r="C90" s="65" t="s">
        <v>8</v>
      </c>
      <c r="D90" s="65" t="s">
        <v>109</v>
      </c>
      <c r="E90" s="65">
        <v>41150</v>
      </c>
      <c r="F90" s="65"/>
      <c r="G90" s="65"/>
      <c r="H90" s="105"/>
      <c r="I90" s="105"/>
      <c r="J90" s="10">
        <f t="shared" ref="J90:K94" si="14">J91</f>
        <v>403.6</v>
      </c>
      <c r="K90" s="10">
        <f t="shared" si="14"/>
        <v>68.900000000000006</v>
      </c>
      <c r="L90" s="10">
        <f t="shared" si="1"/>
        <v>17.071357779980179</v>
      </c>
    </row>
    <row r="91" spans="1:12" ht="72">
      <c r="A91" s="9" t="s">
        <v>34</v>
      </c>
      <c r="B91" s="65" t="s">
        <v>105</v>
      </c>
      <c r="C91" s="65" t="s">
        <v>8</v>
      </c>
      <c r="D91" s="65" t="s">
        <v>109</v>
      </c>
      <c r="E91" s="65">
        <v>41150</v>
      </c>
      <c r="F91" s="65">
        <v>100</v>
      </c>
      <c r="G91" s="65"/>
      <c r="H91" s="65"/>
      <c r="I91" s="105"/>
      <c r="J91" s="10">
        <f t="shared" si="14"/>
        <v>403.6</v>
      </c>
      <c r="K91" s="10">
        <f t="shared" si="14"/>
        <v>68.900000000000006</v>
      </c>
      <c r="L91" s="10">
        <f t="shared" si="1"/>
        <v>17.071357779980179</v>
      </c>
    </row>
    <row r="92" spans="1:12" ht="36">
      <c r="A92" s="6" t="s">
        <v>35</v>
      </c>
      <c r="B92" s="65" t="s">
        <v>105</v>
      </c>
      <c r="C92" s="65" t="s">
        <v>8</v>
      </c>
      <c r="D92" s="65" t="s">
        <v>109</v>
      </c>
      <c r="E92" s="65">
        <v>41150</v>
      </c>
      <c r="F92" s="65">
        <v>120</v>
      </c>
      <c r="G92" s="65"/>
      <c r="H92" s="65"/>
      <c r="I92" s="65"/>
      <c r="J92" s="10">
        <f t="shared" si="14"/>
        <v>403.6</v>
      </c>
      <c r="K92" s="10">
        <f t="shared" si="14"/>
        <v>68.900000000000006</v>
      </c>
      <c r="L92" s="10">
        <f t="shared" si="1"/>
        <v>17.071357779980179</v>
      </c>
    </row>
    <row r="93" spans="1:12">
      <c r="A93" s="6" t="s">
        <v>31</v>
      </c>
      <c r="B93" s="65" t="s">
        <v>105</v>
      </c>
      <c r="C93" s="65" t="s">
        <v>8</v>
      </c>
      <c r="D93" s="65" t="s">
        <v>109</v>
      </c>
      <c r="E93" s="65">
        <v>41150</v>
      </c>
      <c r="F93" s="65">
        <v>120</v>
      </c>
      <c r="G93" s="65" t="s">
        <v>29</v>
      </c>
      <c r="H93" s="65"/>
      <c r="I93" s="65"/>
      <c r="J93" s="10">
        <f t="shared" si="14"/>
        <v>403.6</v>
      </c>
      <c r="K93" s="10">
        <f t="shared" si="14"/>
        <v>68.900000000000006</v>
      </c>
      <c r="L93" s="10">
        <f t="shared" ref="L93:L160" si="15">K93/J93*100</f>
        <v>17.071357779980179</v>
      </c>
    </row>
    <row r="94" spans="1:12" ht="41.25" customHeight="1">
      <c r="A94" s="9" t="s">
        <v>32</v>
      </c>
      <c r="B94" s="65" t="s">
        <v>105</v>
      </c>
      <c r="C94" s="65" t="s">
        <v>8</v>
      </c>
      <c r="D94" s="65" t="s">
        <v>109</v>
      </c>
      <c r="E94" s="65">
        <v>41150</v>
      </c>
      <c r="F94" s="65">
        <v>120</v>
      </c>
      <c r="G94" s="109" t="s">
        <v>29</v>
      </c>
      <c r="H94" s="109" t="s">
        <v>30</v>
      </c>
      <c r="I94" s="105"/>
      <c r="J94" s="10">
        <f t="shared" si="14"/>
        <v>403.6</v>
      </c>
      <c r="K94" s="10">
        <f t="shared" si="14"/>
        <v>68.900000000000006</v>
      </c>
      <c r="L94" s="10">
        <f t="shared" si="15"/>
        <v>17.071357779980179</v>
      </c>
    </row>
    <row r="95" spans="1:12" ht="46.5" customHeight="1">
      <c r="A95" s="6" t="str">
        <f>$A$47</f>
        <v>Администрация Шугуровского сельского поселения Большеберезниковского муниципального района Республики Мордовия</v>
      </c>
      <c r="B95" s="65" t="s">
        <v>105</v>
      </c>
      <c r="C95" s="65" t="s">
        <v>8</v>
      </c>
      <c r="D95" s="65" t="s">
        <v>109</v>
      </c>
      <c r="E95" s="65">
        <v>41150</v>
      </c>
      <c r="F95" s="65">
        <v>120</v>
      </c>
      <c r="G95" s="65" t="s">
        <v>29</v>
      </c>
      <c r="H95" s="65" t="s">
        <v>30</v>
      </c>
      <c r="I95" s="65">
        <f ca="1">'Приложение 2'!$B$9</f>
        <v>935</v>
      </c>
      <c r="J95" s="10">
        <f ca="1">'Приложение 2'!K16</f>
        <v>403.6</v>
      </c>
      <c r="K95" s="10">
        <f ca="1">'Приложение 2'!L16</f>
        <v>68.900000000000006</v>
      </c>
      <c r="L95" s="10">
        <f t="shared" si="15"/>
        <v>17.071357779980179</v>
      </c>
    </row>
    <row r="96" spans="1:12" ht="13.5" hidden="1" customHeight="1">
      <c r="A96" s="138" t="s">
        <v>223</v>
      </c>
      <c r="B96" s="65" t="s">
        <v>105</v>
      </c>
      <c r="C96" s="65" t="s">
        <v>8</v>
      </c>
      <c r="D96" s="65" t="s">
        <v>109</v>
      </c>
      <c r="E96" s="65" t="s">
        <v>225</v>
      </c>
      <c r="F96" s="65"/>
      <c r="G96" s="65"/>
      <c r="H96" s="65"/>
      <c r="I96" s="65"/>
      <c r="J96" s="10">
        <f t="shared" ref="J96:K100" si="16">J97</f>
        <v>0</v>
      </c>
      <c r="K96" s="10">
        <f t="shared" si="16"/>
        <v>0</v>
      </c>
      <c r="L96" s="10" t="e">
        <f t="shared" si="15"/>
        <v>#DIV/0!</v>
      </c>
    </row>
    <row r="97" spans="1:12" ht="16.5" hidden="1" customHeight="1">
      <c r="A97" s="144" t="s">
        <v>56</v>
      </c>
      <c r="B97" s="65" t="s">
        <v>105</v>
      </c>
      <c r="C97" s="65" t="s">
        <v>8</v>
      </c>
      <c r="D97" s="65" t="s">
        <v>109</v>
      </c>
      <c r="E97" s="65" t="s">
        <v>225</v>
      </c>
      <c r="F97" s="65" t="s">
        <v>124</v>
      </c>
      <c r="G97" s="65"/>
      <c r="H97" s="65"/>
      <c r="I97" s="65"/>
      <c r="J97" s="10">
        <f t="shared" si="16"/>
        <v>0</v>
      </c>
      <c r="K97" s="10">
        <f t="shared" si="16"/>
        <v>0</v>
      </c>
      <c r="L97" s="10" t="e">
        <f t="shared" si="15"/>
        <v>#DIV/0!</v>
      </c>
    </row>
    <row r="98" spans="1:12" ht="15" hidden="1" customHeight="1">
      <c r="A98" s="138" t="s">
        <v>67</v>
      </c>
      <c r="B98" s="65" t="s">
        <v>105</v>
      </c>
      <c r="C98" s="65" t="s">
        <v>8</v>
      </c>
      <c r="D98" s="65" t="s">
        <v>109</v>
      </c>
      <c r="E98" s="65" t="s">
        <v>225</v>
      </c>
      <c r="F98" s="65" t="s">
        <v>226</v>
      </c>
      <c r="G98" s="65"/>
      <c r="H98" s="65"/>
      <c r="I98" s="65"/>
      <c r="J98" s="10">
        <f t="shared" si="16"/>
        <v>0</v>
      </c>
      <c r="K98" s="10">
        <f t="shared" si="16"/>
        <v>0</v>
      </c>
      <c r="L98" s="10" t="e">
        <f t="shared" si="15"/>
        <v>#DIV/0!</v>
      </c>
    </row>
    <row r="99" spans="1:12" ht="13.5" hidden="1" customHeight="1">
      <c r="A99" s="138" t="s">
        <v>223</v>
      </c>
      <c r="B99" s="65" t="s">
        <v>105</v>
      </c>
      <c r="C99" s="65" t="s">
        <v>8</v>
      </c>
      <c r="D99" s="65" t="s">
        <v>109</v>
      </c>
      <c r="E99" s="65" t="s">
        <v>225</v>
      </c>
      <c r="F99" s="65" t="s">
        <v>226</v>
      </c>
      <c r="G99" s="65" t="s">
        <v>224</v>
      </c>
      <c r="H99" s="65"/>
      <c r="I99" s="65"/>
      <c r="J99" s="10">
        <f t="shared" si="16"/>
        <v>0</v>
      </c>
      <c r="K99" s="10">
        <f t="shared" si="16"/>
        <v>0</v>
      </c>
      <c r="L99" s="10" t="e">
        <f t="shared" si="15"/>
        <v>#DIV/0!</v>
      </c>
    </row>
    <row r="100" spans="1:12" ht="14.25" hidden="1" customHeight="1">
      <c r="A100" s="147" t="s">
        <v>223</v>
      </c>
      <c r="B100" s="65" t="s">
        <v>105</v>
      </c>
      <c r="C100" s="65" t="s">
        <v>8</v>
      </c>
      <c r="D100" s="65" t="s">
        <v>109</v>
      </c>
      <c r="E100" s="65" t="s">
        <v>225</v>
      </c>
      <c r="F100" s="65" t="s">
        <v>226</v>
      </c>
      <c r="G100" s="65" t="s">
        <v>224</v>
      </c>
      <c r="H100" s="65" t="s">
        <v>224</v>
      </c>
      <c r="I100" s="65"/>
      <c r="J100" s="10">
        <f t="shared" si="16"/>
        <v>0</v>
      </c>
      <c r="K100" s="10">
        <f t="shared" si="16"/>
        <v>0</v>
      </c>
      <c r="L100" s="10" t="e">
        <f t="shared" si="15"/>
        <v>#DIV/0!</v>
      </c>
    </row>
    <row r="101" spans="1:12" ht="47.25" hidden="1" customHeight="1">
      <c r="A101" s="6" t="str">
        <f>$A$95</f>
        <v>Администрация Шугуровского сельского поселения Большеберезниковского муниципального района Республики Мордовия</v>
      </c>
      <c r="B101" s="65" t="s">
        <v>105</v>
      </c>
      <c r="C101" s="65" t="s">
        <v>8</v>
      </c>
      <c r="D101" s="65" t="s">
        <v>109</v>
      </c>
      <c r="E101" s="65" t="s">
        <v>225</v>
      </c>
      <c r="F101" s="65" t="s">
        <v>226</v>
      </c>
      <c r="G101" s="65" t="s">
        <v>224</v>
      </c>
      <c r="H101" s="65" t="s">
        <v>224</v>
      </c>
      <c r="I101" s="65">
        <f ca="1">'Приложение 2'!$B$9</f>
        <v>935</v>
      </c>
      <c r="J101" s="10">
        <f ca="1">'Приложение 2'!K254</f>
        <v>0</v>
      </c>
      <c r="K101" s="10">
        <f ca="1">'Приложение 2'!L254</f>
        <v>0</v>
      </c>
      <c r="L101" s="10" t="e">
        <f t="shared" si="15"/>
        <v>#DIV/0!</v>
      </c>
    </row>
    <row r="102" spans="1:12" ht="60">
      <c r="A102" s="9" t="s">
        <v>40</v>
      </c>
      <c r="B102" s="65" t="s">
        <v>105</v>
      </c>
      <c r="C102" s="65" t="s">
        <v>8</v>
      </c>
      <c r="D102" s="65" t="s">
        <v>109</v>
      </c>
      <c r="E102" s="65" t="s">
        <v>111</v>
      </c>
      <c r="F102" s="65"/>
      <c r="G102" s="65"/>
      <c r="H102" s="105"/>
      <c r="I102" s="105"/>
      <c r="J102" s="10">
        <f t="shared" ref="J102:K106" si="17">J103</f>
        <v>22.3</v>
      </c>
      <c r="K102" s="10">
        <f t="shared" si="17"/>
        <v>0</v>
      </c>
      <c r="L102" s="10">
        <f t="shared" si="15"/>
        <v>0</v>
      </c>
    </row>
    <row r="103" spans="1:12" ht="72">
      <c r="A103" s="9" t="s">
        <v>34</v>
      </c>
      <c r="B103" s="65" t="s">
        <v>105</v>
      </c>
      <c r="C103" s="65" t="s">
        <v>8</v>
      </c>
      <c r="D103" s="65" t="s">
        <v>109</v>
      </c>
      <c r="E103" s="65" t="s">
        <v>111</v>
      </c>
      <c r="F103" s="65" t="s">
        <v>120</v>
      </c>
      <c r="G103" s="65"/>
      <c r="H103" s="65"/>
      <c r="I103" s="105"/>
      <c r="J103" s="10">
        <f t="shared" si="17"/>
        <v>22.3</v>
      </c>
      <c r="K103" s="10">
        <f t="shared" si="17"/>
        <v>0</v>
      </c>
      <c r="L103" s="10">
        <f t="shared" si="15"/>
        <v>0</v>
      </c>
    </row>
    <row r="104" spans="1:12" ht="36">
      <c r="A104" s="6" t="s">
        <v>35</v>
      </c>
      <c r="B104" s="65" t="s">
        <v>105</v>
      </c>
      <c r="C104" s="65" t="s">
        <v>8</v>
      </c>
      <c r="D104" s="65" t="s">
        <v>109</v>
      </c>
      <c r="E104" s="65" t="s">
        <v>111</v>
      </c>
      <c r="F104" s="65" t="s">
        <v>121</v>
      </c>
      <c r="G104" s="65"/>
      <c r="H104" s="65"/>
      <c r="I104" s="65"/>
      <c r="J104" s="10">
        <f t="shared" si="17"/>
        <v>22.3</v>
      </c>
      <c r="K104" s="10">
        <f t="shared" si="17"/>
        <v>0</v>
      </c>
      <c r="L104" s="10">
        <f t="shared" si="15"/>
        <v>0</v>
      </c>
    </row>
    <row r="105" spans="1:12">
      <c r="A105" s="6" t="s">
        <v>31</v>
      </c>
      <c r="B105" s="65" t="s">
        <v>105</v>
      </c>
      <c r="C105" s="65" t="s">
        <v>8</v>
      </c>
      <c r="D105" s="65" t="s">
        <v>109</v>
      </c>
      <c r="E105" s="65" t="s">
        <v>111</v>
      </c>
      <c r="F105" s="65" t="s">
        <v>121</v>
      </c>
      <c r="G105" s="105" t="s">
        <v>29</v>
      </c>
      <c r="H105" s="105"/>
      <c r="I105" s="105"/>
      <c r="J105" s="10">
        <f t="shared" si="17"/>
        <v>22.3</v>
      </c>
      <c r="K105" s="10">
        <f t="shared" si="17"/>
        <v>0</v>
      </c>
      <c r="L105" s="10">
        <f t="shared" si="15"/>
        <v>0</v>
      </c>
    </row>
    <row r="106" spans="1:12" ht="36.75" customHeight="1">
      <c r="A106" s="6" t="s">
        <v>32</v>
      </c>
      <c r="B106" s="65" t="s">
        <v>105</v>
      </c>
      <c r="C106" s="65" t="s">
        <v>8</v>
      </c>
      <c r="D106" s="65" t="s">
        <v>109</v>
      </c>
      <c r="E106" s="65" t="s">
        <v>111</v>
      </c>
      <c r="F106" s="65" t="s">
        <v>121</v>
      </c>
      <c r="G106" s="109" t="s">
        <v>29</v>
      </c>
      <c r="H106" s="109" t="s">
        <v>30</v>
      </c>
      <c r="I106" s="105"/>
      <c r="J106" s="10">
        <f t="shared" si="17"/>
        <v>22.3</v>
      </c>
      <c r="K106" s="10">
        <f t="shared" si="17"/>
        <v>0</v>
      </c>
      <c r="L106" s="10">
        <f t="shared" si="15"/>
        <v>0</v>
      </c>
    </row>
    <row r="107" spans="1:12" ht="48.75" customHeight="1">
      <c r="A107" s="9" t="str">
        <f>$A$95</f>
        <v>Администрация Шугуровского сельского поселения Большеберезниковского муниципального района Республики Мордовия</v>
      </c>
      <c r="B107" s="65" t="s">
        <v>105</v>
      </c>
      <c r="C107" s="65" t="s">
        <v>8</v>
      </c>
      <c r="D107" s="65" t="s">
        <v>109</v>
      </c>
      <c r="E107" s="65" t="s">
        <v>111</v>
      </c>
      <c r="F107" s="65" t="s">
        <v>121</v>
      </c>
      <c r="G107" s="65" t="s">
        <v>29</v>
      </c>
      <c r="H107" s="109" t="s">
        <v>30</v>
      </c>
      <c r="I107" s="109">
        <f ca="1">'Приложение 2'!$B$9</f>
        <v>935</v>
      </c>
      <c r="J107" s="10">
        <f ca="1">'Приложение 2'!K23</f>
        <v>22.3</v>
      </c>
      <c r="K107" s="10">
        <f ca="1">'Приложение 2'!L23</f>
        <v>0</v>
      </c>
      <c r="L107" s="10">
        <f t="shared" si="15"/>
        <v>0</v>
      </c>
    </row>
    <row r="108" spans="1:12" ht="61.5" customHeight="1">
      <c r="A108" s="6" t="str">
        <f ca="1">'Приложение 2'!$A$30</f>
        <v>Непрограмные расходы в рамках обеспечения деятельности администрации Шугуровского сельского поселения Большеберезниковского муниципального района Республики Мордовия</v>
      </c>
      <c r="B108" s="65">
        <v>65</v>
      </c>
      <c r="C108" s="65">
        <v>2</v>
      </c>
      <c r="D108" s="65"/>
      <c r="E108" s="65"/>
      <c r="F108" s="65"/>
      <c r="G108" s="65"/>
      <c r="H108" s="65"/>
      <c r="I108" s="65"/>
      <c r="J108" s="10">
        <f>J109+J115+J135+J146</f>
        <v>1090.0999999999999</v>
      </c>
      <c r="K108" s="10">
        <f>K109+K115+K135+K146</f>
        <v>163.69999999999999</v>
      </c>
      <c r="L108" s="10">
        <f t="shared" si="15"/>
        <v>15.016970920099073</v>
      </c>
    </row>
    <row r="109" spans="1:12" ht="36">
      <c r="A109" s="6" t="s">
        <v>42</v>
      </c>
      <c r="B109" s="65">
        <v>65</v>
      </c>
      <c r="C109" s="65">
        <v>2</v>
      </c>
      <c r="D109" s="65" t="s">
        <v>109</v>
      </c>
      <c r="E109" s="65">
        <v>41110</v>
      </c>
      <c r="F109" s="65"/>
      <c r="G109" s="105"/>
      <c r="H109" s="105"/>
      <c r="I109" s="105"/>
      <c r="J109" s="10">
        <f t="shared" ref="J109:K113" si="18">J110</f>
        <v>711.9</v>
      </c>
      <c r="K109" s="10">
        <f t="shared" si="18"/>
        <v>155.5</v>
      </c>
      <c r="L109" s="10">
        <f t="shared" si="15"/>
        <v>21.842955471274056</v>
      </c>
    </row>
    <row r="110" spans="1:12" ht="72">
      <c r="A110" s="6" t="s">
        <v>34</v>
      </c>
      <c r="B110" s="65">
        <v>65</v>
      </c>
      <c r="C110" s="65">
        <v>2</v>
      </c>
      <c r="D110" s="65" t="s">
        <v>109</v>
      </c>
      <c r="E110" s="65">
        <v>41110</v>
      </c>
      <c r="F110" s="65">
        <v>100</v>
      </c>
      <c r="G110" s="65"/>
      <c r="H110" s="65"/>
      <c r="I110" s="65"/>
      <c r="J110" s="10">
        <f t="shared" si="18"/>
        <v>711.9</v>
      </c>
      <c r="K110" s="10">
        <f t="shared" si="18"/>
        <v>155.5</v>
      </c>
      <c r="L110" s="10">
        <f t="shared" si="15"/>
        <v>21.842955471274056</v>
      </c>
    </row>
    <row r="111" spans="1:12" ht="36">
      <c r="A111" s="6" t="s">
        <v>35</v>
      </c>
      <c r="B111" s="65">
        <v>65</v>
      </c>
      <c r="C111" s="65">
        <v>2</v>
      </c>
      <c r="D111" s="65" t="s">
        <v>109</v>
      </c>
      <c r="E111" s="65">
        <v>41110</v>
      </c>
      <c r="F111" s="65">
        <v>120</v>
      </c>
      <c r="G111" s="105"/>
      <c r="H111" s="105"/>
      <c r="I111" s="105"/>
      <c r="J111" s="10">
        <f t="shared" si="18"/>
        <v>711.9</v>
      </c>
      <c r="K111" s="10">
        <f t="shared" si="18"/>
        <v>155.5</v>
      </c>
      <c r="L111" s="10">
        <f t="shared" si="15"/>
        <v>21.842955471274056</v>
      </c>
    </row>
    <row r="112" spans="1:12">
      <c r="A112" s="6" t="s">
        <v>31</v>
      </c>
      <c r="B112" s="65">
        <v>65</v>
      </c>
      <c r="C112" s="65">
        <v>2</v>
      </c>
      <c r="D112" s="65" t="s">
        <v>109</v>
      </c>
      <c r="E112" s="65">
        <v>41110</v>
      </c>
      <c r="F112" s="65">
        <v>120</v>
      </c>
      <c r="G112" s="105" t="s">
        <v>29</v>
      </c>
      <c r="H112" s="105"/>
      <c r="I112" s="105"/>
      <c r="J112" s="10">
        <f t="shared" si="18"/>
        <v>711.9</v>
      </c>
      <c r="K112" s="10">
        <f t="shared" si="18"/>
        <v>155.5</v>
      </c>
      <c r="L112" s="10">
        <f t="shared" si="15"/>
        <v>21.842955471274056</v>
      </c>
    </row>
    <row r="113" spans="1:12" ht="64.5" customHeight="1">
      <c r="A113" s="9" t="s">
        <v>41</v>
      </c>
      <c r="B113" s="65">
        <v>65</v>
      </c>
      <c r="C113" s="65">
        <v>2</v>
      </c>
      <c r="D113" s="65" t="s">
        <v>109</v>
      </c>
      <c r="E113" s="65">
        <v>41110</v>
      </c>
      <c r="F113" s="65">
        <v>120</v>
      </c>
      <c r="G113" s="65" t="s">
        <v>29</v>
      </c>
      <c r="H113" s="109" t="s">
        <v>100</v>
      </c>
      <c r="I113" s="105"/>
      <c r="J113" s="10">
        <f t="shared" si="18"/>
        <v>711.9</v>
      </c>
      <c r="K113" s="10">
        <f t="shared" si="18"/>
        <v>155.5</v>
      </c>
      <c r="L113" s="10">
        <f t="shared" si="15"/>
        <v>21.842955471274056</v>
      </c>
    </row>
    <row r="114" spans="1:12" ht="51" customHeight="1">
      <c r="A114" s="9" t="str">
        <f>$A$107</f>
        <v>Администрация Шугуровского сельского поселения Большеберезниковского муниципального района Республики Мордовия</v>
      </c>
      <c r="B114" s="65">
        <v>65</v>
      </c>
      <c r="C114" s="65">
        <v>2</v>
      </c>
      <c r="D114" s="65" t="s">
        <v>109</v>
      </c>
      <c r="E114" s="65">
        <v>41110</v>
      </c>
      <c r="F114" s="65">
        <v>120</v>
      </c>
      <c r="G114" s="65" t="s">
        <v>29</v>
      </c>
      <c r="H114" s="65" t="s">
        <v>100</v>
      </c>
      <c r="I114" s="109">
        <f ca="1">'Приложение 2'!$B$9</f>
        <v>935</v>
      </c>
      <c r="J114" s="10">
        <f ca="1">'Приложение 2'!K33</f>
        <v>711.9</v>
      </c>
      <c r="K114" s="10">
        <f ca="1">'Приложение 2'!L33</f>
        <v>155.5</v>
      </c>
      <c r="L114" s="10">
        <f t="shared" si="15"/>
        <v>21.842955471274056</v>
      </c>
    </row>
    <row r="115" spans="1:12" ht="24">
      <c r="A115" s="6" t="s">
        <v>43</v>
      </c>
      <c r="B115" s="65">
        <v>65</v>
      </c>
      <c r="C115" s="65">
        <v>2</v>
      </c>
      <c r="D115" s="65" t="s">
        <v>109</v>
      </c>
      <c r="E115" s="65" t="s">
        <v>112</v>
      </c>
      <c r="F115" s="65"/>
      <c r="G115" s="65"/>
      <c r="H115" s="65"/>
      <c r="I115" s="65"/>
      <c r="J115" s="10">
        <f>J116+J121+J126</f>
        <v>274.60000000000002</v>
      </c>
      <c r="K115" s="10">
        <f>K116+K121+K126</f>
        <v>8.1999999999999993</v>
      </c>
      <c r="L115" s="10">
        <f t="shared" si="15"/>
        <v>2.9861616897305163</v>
      </c>
    </row>
    <row r="116" spans="1:12" ht="72">
      <c r="A116" s="9" t="s">
        <v>34</v>
      </c>
      <c r="B116" s="65">
        <v>65</v>
      </c>
      <c r="C116" s="65">
        <v>2</v>
      </c>
      <c r="D116" s="65" t="s">
        <v>109</v>
      </c>
      <c r="E116" s="65" t="s">
        <v>112</v>
      </c>
      <c r="F116" s="65">
        <v>100</v>
      </c>
      <c r="G116" s="65"/>
      <c r="H116" s="105"/>
      <c r="I116" s="105"/>
      <c r="J116" s="10">
        <f t="shared" ref="J116:K119" si="19">J117</f>
        <v>1.6</v>
      </c>
      <c r="K116" s="10">
        <f t="shared" si="19"/>
        <v>0</v>
      </c>
      <c r="L116" s="10">
        <f t="shared" si="15"/>
        <v>0</v>
      </c>
    </row>
    <row r="117" spans="1:12" ht="36">
      <c r="A117" s="9" t="s">
        <v>35</v>
      </c>
      <c r="B117" s="65">
        <v>65</v>
      </c>
      <c r="C117" s="65">
        <v>2</v>
      </c>
      <c r="D117" s="65" t="s">
        <v>109</v>
      </c>
      <c r="E117" s="65" t="s">
        <v>112</v>
      </c>
      <c r="F117" s="65">
        <v>120</v>
      </c>
      <c r="G117" s="65"/>
      <c r="H117" s="65"/>
      <c r="I117" s="105"/>
      <c r="J117" s="10">
        <f t="shared" si="19"/>
        <v>1.6</v>
      </c>
      <c r="K117" s="10">
        <f t="shared" si="19"/>
        <v>0</v>
      </c>
      <c r="L117" s="10">
        <f t="shared" si="15"/>
        <v>0</v>
      </c>
    </row>
    <row r="118" spans="1:12">
      <c r="A118" s="6" t="s">
        <v>31</v>
      </c>
      <c r="B118" s="65">
        <v>65</v>
      </c>
      <c r="C118" s="65">
        <v>2</v>
      </c>
      <c r="D118" s="65" t="s">
        <v>109</v>
      </c>
      <c r="E118" s="65" t="s">
        <v>112</v>
      </c>
      <c r="F118" s="65">
        <v>120</v>
      </c>
      <c r="G118" s="65" t="s">
        <v>29</v>
      </c>
      <c r="H118" s="65"/>
      <c r="I118" s="65"/>
      <c r="J118" s="10">
        <f t="shared" si="19"/>
        <v>1.6</v>
      </c>
      <c r="K118" s="10">
        <f t="shared" si="19"/>
        <v>0</v>
      </c>
      <c r="L118" s="10">
        <f t="shared" si="15"/>
        <v>0</v>
      </c>
    </row>
    <row r="119" spans="1:12" ht="59.25" customHeight="1">
      <c r="A119" s="6" t="s">
        <v>41</v>
      </c>
      <c r="B119" s="65">
        <v>65</v>
      </c>
      <c r="C119" s="65">
        <v>2</v>
      </c>
      <c r="D119" s="65" t="s">
        <v>109</v>
      </c>
      <c r="E119" s="65" t="s">
        <v>112</v>
      </c>
      <c r="F119" s="65">
        <v>120</v>
      </c>
      <c r="G119" s="65" t="s">
        <v>29</v>
      </c>
      <c r="H119" s="65" t="s">
        <v>100</v>
      </c>
      <c r="I119" s="65"/>
      <c r="J119" s="10">
        <f t="shared" si="19"/>
        <v>1.6</v>
      </c>
      <c r="K119" s="10">
        <f t="shared" si="19"/>
        <v>0</v>
      </c>
      <c r="L119" s="10">
        <f t="shared" si="15"/>
        <v>0</v>
      </c>
    </row>
    <row r="120" spans="1:12" ht="48" customHeight="1">
      <c r="A120" s="6" t="str">
        <f>$A$114</f>
        <v>Администрация Шугуровского сельского поселения Большеберезниковского муниципального района Республики Мордовия</v>
      </c>
      <c r="B120" s="65">
        <v>65</v>
      </c>
      <c r="C120" s="65">
        <v>2</v>
      </c>
      <c r="D120" s="65" t="s">
        <v>109</v>
      </c>
      <c r="E120" s="65" t="s">
        <v>112</v>
      </c>
      <c r="F120" s="65">
        <v>120</v>
      </c>
      <c r="G120" s="65" t="s">
        <v>29</v>
      </c>
      <c r="H120" s="65" t="s">
        <v>100</v>
      </c>
      <c r="I120" s="65">
        <f ca="1">'Приложение 2'!$B$9</f>
        <v>935</v>
      </c>
      <c r="J120" s="10">
        <f ca="1">'Приложение 2'!K40</f>
        <v>1.6</v>
      </c>
      <c r="K120" s="10">
        <f ca="1">'Приложение 2'!L40</f>
        <v>0</v>
      </c>
      <c r="L120" s="10">
        <f t="shared" si="15"/>
        <v>0</v>
      </c>
    </row>
    <row r="121" spans="1:12" ht="24">
      <c r="A121" s="6" t="s">
        <v>46</v>
      </c>
      <c r="B121" s="65">
        <v>65</v>
      </c>
      <c r="C121" s="65">
        <v>2</v>
      </c>
      <c r="D121" s="65" t="s">
        <v>109</v>
      </c>
      <c r="E121" s="65" t="s">
        <v>112</v>
      </c>
      <c r="F121" s="65">
        <v>200</v>
      </c>
      <c r="G121" s="105"/>
      <c r="H121" s="105"/>
      <c r="I121" s="105"/>
      <c r="J121" s="10">
        <f t="shared" ref="J121:K124" si="20">J122</f>
        <v>233</v>
      </c>
      <c r="K121" s="10">
        <f t="shared" si="20"/>
        <v>8.1999999999999993</v>
      </c>
      <c r="L121" s="10">
        <f t="shared" si="15"/>
        <v>3.5193133047210301</v>
      </c>
    </row>
    <row r="122" spans="1:12" ht="36">
      <c r="A122" s="9" t="s">
        <v>47</v>
      </c>
      <c r="B122" s="65">
        <v>65</v>
      </c>
      <c r="C122" s="65">
        <v>2</v>
      </c>
      <c r="D122" s="65" t="s">
        <v>109</v>
      </c>
      <c r="E122" s="65" t="s">
        <v>112</v>
      </c>
      <c r="F122" s="65">
        <v>240</v>
      </c>
      <c r="G122" s="65"/>
      <c r="H122" s="105"/>
      <c r="I122" s="105"/>
      <c r="J122" s="10">
        <f t="shared" si="20"/>
        <v>233</v>
      </c>
      <c r="K122" s="10">
        <f t="shared" si="20"/>
        <v>8.1999999999999993</v>
      </c>
      <c r="L122" s="10">
        <f t="shared" si="15"/>
        <v>3.5193133047210301</v>
      </c>
    </row>
    <row r="123" spans="1:12">
      <c r="A123" s="9" t="s">
        <v>31</v>
      </c>
      <c r="B123" s="65">
        <v>65</v>
      </c>
      <c r="C123" s="65">
        <v>2</v>
      </c>
      <c r="D123" s="65" t="s">
        <v>109</v>
      </c>
      <c r="E123" s="65" t="s">
        <v>112</v>
      </c>
      <c r="F123" s="65">
        <v>240</v>
      </c>
      <c r="G123" s="65" t="s">
        <v>29</v>
      </c>
      <c r="H123" s="65"/>
      <c r="I123" s="105"/>
      <c r="J123" s="10">
        <f t="shared" si="20"/>
        <v>233</v>
      </c>
      <c r="K123" s="10">
        <f t="shared" si="20"/>
        <v>8.1999999999999993</v>
      </c>
      <c r="L123" s="10">
        <f t="shared" si="15"/>
        <v>3.5193133047210301</v>
      </c>
    </row>
    <row r="124" spans="1:12" ht="61.5" customHeight="1">
      <c r="A124" s="6" t="s">
        <v>41</v>
      </c>
      <c r="B124" s="65">
        <v>65</v>
      </c>
      <c r="C124" s="65">
        <v>2</v>
      </c>
      <c r="D124" s="65" t="s">
        <v>109</v>
      </c>
      <c r="E124" s="65" t="s">
        <v>112</v>
      </c>
      <c r="F124" s="65">
        <v>240</v>
      </c>
      <c r="G124" s="65" t="s">
        <v>29</v>
      </c>
      <c r="H124" s="65" t="s">
        <v>100</v>
      </c>
      <c r="I124" s="65"/>
      <c r="J124" s="10">
        <f t="shared" si="20"/>
        <v>233</v>
      </c>
      <c r="K124" s="10">
        <f t="shared" si="20"/>
        <v>8.1999999999999993</v>
      </c>
      <c r="L124" s="10">
        <f t="shared" si="15"/>
        <v>3.5193133047210301</v>
      </c>
    </row>
    <row r="125" spans="1:12" ht="49.5" customHeight="1">
      <c r="A125" s="6" t="str">
        <f>$A$120</f>
        <v>Администрация Шугуровского сельского поселения Большеберезниковского муниципального района Республики Мордовия</v>
      </c>
      <c r="B125" s="65">
        <v>65</v>
      </c>
      <c r="C125" s="65">
        <v>2</v>
      </c>
      <c r="D125" s="65" t="s">
        <v>109</v>
      </c>
      <c r="E125" s="65" t="s">
        <v>112</v>
      </c>
      <c r="F125" s="65">
        <v>240</v>
      </c>
      <c r="G125" s="65" t="s">
        <v>29</v>
      </c>
      <c r="H125" s="65" t="s">
        <v>100</v>
      </c>
      <c r="I125" s="65">
        <f ca="1">'Приложение 2'!$B$9</f>
        <v>935</v>
      </c>
      <c r="J125" s="10">
        <f ca="1">'Приложение 2'!K44</f>
        <v>233</v>
      </c>
      <c r="K125" s="10">
        <f ca="1">'Приложение 2'!L44</f>
        <v>8.1999999999999993</v>
      </c>
      <c r="L125" s="10">
        <f t="shared" si="15"/>
        <v>3.5193133047210301</v>
      </c>
    </row>
    <row r="126" spans="1:12" ht="12" customHeight="1">
      <c r="A126" s="6" t="s">
        <v>56</v>
      </c>
      <c r="B126" s="65">
        <v>65</v>
      </c>
      <c r="C126" s="65">
        <v>2</v>
      </c>
      <c r="D126" s="65" t="s">
        <v>109</v>
      </c>
      <c r="E126" s="65" t="s">
        <v>112</v>
      </c>
      <c r="F126" s="65">
        <v>800</v>
      </c>
      <c r="G126" s="105"/>
      <c r="H126" s="105"/>
      <c r="I126" s="105"/>
      <c r="J126" s="10">
        <f>J131+J127</f>
        <v>40</v>
      </c>
      <c r="K126" s="10">
        <f>K131+K127</f>
        <v>0</v>
      </c>
      <c r="L126" s="10">
        <f t="shared" si="15"/>
        <v>0</v>
      </c>
    </row>
    <row r="127" spans="1:12">
      <c r="A127" s="6" t="s">
        <v>288</v>
      </c>
      <c r="B127" s="65">
        <v>65</v>
      </c>
      <c r="C127" s="65">
        <v>2</v>
      </c>
      <c r="D127" s="65" t="s">
        <v>109</v>
      </c>
      <c r="E127" s="65" t="s">
        <v>112</v>
      </c>
      <c r="F127" s="65" t="s">
        <v>286</v>
      </c>
      <c r="G127" s="65"/>
      <c r="H127" s="65"/>
      <c r="I127" s="65"/>
      <c r="J127" s="10">
        <f t="shared" ref="J127:K129" si="21">J128</f>
        <v>2</v>
      </c>
      <c r="K127" s="10">
        <f t="shared" si="21"/>
        <v>0</v>
      </c>
      <c r="L127" s="10">
        <f>K127/J127*100</f>
        <v>0</v>
      </c>
    </row>
    <row r="128" spans="1:12">
      <c r="A128" s="6" t="s">
        <v>31</v>
      </c>
      <c r="B128" s="65">
        <v>65</v>
      </c>
      <c r="C128" s="65">
        <v>2</v>
      </c>
      <c r="D128" s="65" t="s">
        <v>109</v>
      </c>
      <c r="E128" s="65" t="s">
        <v>112</v>
      </c>
      <c r="F128" s="65" t="s">
        <v>286</v>
      </c>
      <c r="G128" s="105" t="s">
        <v>29</v>
      </c>
      <c r="H128" s="105"/>
      <c r="I128" s="105"/>
      <c r="J128" s="10">
        <f t="shared" si="21"/>
        <v>2</v>
      </c>
      <c r="K128" s="10">
        <f t="shared" si="21"/>
        <v>0</v>
      </c>
      <c r="L128" s="10">
        <f>K128/J128*100</f>
        <v>0</v>
      </c>
    </row>
    <row r="129" spans="1:12" ht="63" customHeight="1">
      <c r="A129" s="6" t="s">
        <v>41</v>
      </c>
      <c r="B129" s="65">
        <v>65</v>
      </c>
      <c r="C129" s="65">
        <v>2</v>
      </c>
      <c r="D129" s="65" t="s">
        <v>109</v>
      </c>
      <c r="E129" s="65" t="s">
        <v>112</v>
      </c>
      <c r="F129" s="65" t="s">
        <v>286</v>
      </c>
      <c r="G129" s="65" t="s">
        <v>29</v>
      </c>
      <c r="H129" s="65" t="s">
        <v>100</v>
      </c>
      <c r="I129" s="105"/>
      <c r="J129" s="10">
        <f t="shared" si="21"/>
        <v>2</v>
      </c>
      <c r="K129" s="10">
        <f t="shared" si="21"/>
        <v>0</v>
      </c>
      <c r="L129" s="10">
        <f>K129/J129*100</f>
        <v>0</v>
      </c>
    </row>
    <row r="130" spans="1:12" ht="48">
      <c r="A130" s="9" t="str">
        <f>$A$125</f>
        <v>Администрация Шугуровского сельского поселения Большеберезниковского муниципального района Республики Мордовия</v>
      </c>
      <c r="B130" s="65">
        <v>65</v>
      </c>
      <c r="C130" s="65">
        <v>2</v>
      </c>
      <c r="D130" s="65" t="s">
        <v>109</v>
      </c>
      <c r="E130" s="65" t="s">
        <v>112</v>
      </c>
      <c r="F130" s="65" t="s">
        <v>286</v>
      </c>
      <c r="G130" s="65" t="s">
        <v>29</v>
      </c>
      <c r="H130" s="65" t="s">
        <v>100</v>
      </c>
      <c r="I130" s="65">
        <f>$I$125</f>
        <v>935</v>
      </c>
      <c r="J130" s="10">
        <f ca="1">'Приложение 2'!K56</f>
        <v>2</v>
      </c>
      <c r="K130" s="10">
        <f ca="1">'Приложение 2'!L56</f>
        <v>0</v>
      </c>
      <c r="L130" s="10">
        <f>K130/J130*100</f>
        <v>0</v>
      </c>
    </row>
    <row r="131" spans="1:12">
      <c r="A131" s="6" t="s">
        <v>57</v>
      </c>
      <c r="B131" s="65">
        <v>65</v>
      </c>
      <c r="C131" s="65">
        <v>2</v>
      </c>
      <c r="D131" s="65" t="s">
        <v>109</v>
      </c>
      <c r="E131" s="65" t="s">
        <v>112</v>
      </c>
      <c r="F131" s="65">
        <v>850</v>
      </c>
      <c r="G131" s="65"/>
      <c r="H131" s="65"/>
      <c r="I131" s="65"/>
      <c r="J131" s="10">
        <f t="shared" ref="J131:K133" si="22">J132</f>
        <v>38</v>
      </c>
      <c r="K131" s="10">
        <f t="shared" si="22"/>
        <v>0</v>
      </c>
      <c r="L131" s="10">
        <f t="shared" si="15"/>
        <v>0</v>
      </c>
    </row>
    <row r="132" spans="1:12">
      <c r="A132" s="6" t="s">
        <v>31</v>
      </c>
      <c r="B132" s="65">
        <v>65</v>
      </c>
      <c r="C132" s="65">
        <v>2</v>
      </c>
      <c r="D132" s="65" t="s">
        <v>109</v>
      </c>
      <c r="E132" s="65" t="s">
        <v>112</v>
      </c>
      <c r="F132" s="65">
        <v>850</v>
      </c>
      <c r="G132" s="105" t="s">
        <v>29</v>
      </c>
      <c r="H132" s="105"/>
      <c r="I132" s="105"/>
      <c r="J132" s="10">
        <f t="shared" si="22"/>
        <v>38</v>
      </c>
      <c r="K132" s="10">
        <f t="shared" si="22"/>
        <v>0</v>
      </c>
      <c r="L132" s="10">
        <f t="shared" si="15"/>
        <v>0</v>
      </c>
    </row>
    <row r="133" spans="1:12" ht="58.5" customHeight="1">
      <c r="A133" s="6" t="s">
        <v>41</v>
      </c>
      <c r="B133" s="65">
        <v>65</v>
      </c>
      <c r="C133" s="65">
        <v>2</v>
      </c>
      <c r="D133" s="65" t="s">
        <v>109</v>
      </c>
      <c r="E133" s="65" t="s">
        <v>112</v>
      </c>
      <c r="F133" s="65">
        <v>850</v>
      </c>
      <c r="G133" s="65" t="s">
        <v>29</v>
      </c>
      <c r="H133" s="65" t="s">
        <v>100</v>
      </c>
      <c r="I133" s="105"/>
      <c r="J133" s="10">
        <f t="shared" si="22"/>
        <v>38</v>
      </c>
      <c r="K133" s="10">
        <f t="shared" si="22"/>
        <v>0</v>
      </c>
      <c r="L133" s="10">
        <f t="shared" si="15"/>
        <v>0</v>
      </c>
    </row>
    <row r="134" spans="1:12" ht="48">
      <c r="A134" s="9" t="str">
        <f>$A$125</f>
        <v>Администрация Шугуровского сельского поселения Большеберезниковского муниципального района Республики Мордовия</v>
      </c>
      <c r="B134" s="65">
        <v>65</v>
      </c>
      <c r="C134" s="65">
        <v>2</v>
      </c>
      <c r="D134" s="65" t="s">
        <v>109</v>
      </c>
      <c r="E134" s="65" t="s">
        <v>112</v>
      </c>
      <c r="F134" s="65">
        <v>850</v>
      </c>
      <c r="G134" s="65" t="s">
        <v>29</v>
      </c>
      <c r="H134" s="65" t="s">
        <v>100</v>
      </c>
      <c r="I134" s="65">
        <f>$I$125</f>
        <v>935</v>
      </c>
      <c r="J134" s="10">
        <f ca="1">'Приложение 2'!K59</f>
        <v>38</v>
      </c>
      <c r="K134" s="10">
        <f ca="1">'Приложение 2'!L59</f>
        <v>0</v>
      </c>
      <c r="L134" s="10">
        <f t="shared" si="15"/>
        <v>0</v>
      </c>
    </row>
    <row r="135" spans="1:12" ht="60">
      <c r="A135" s="9" t="s">
        <v>40</v>
      </c>
      <c r="B135" s="65">
        <v>65</v>
      </c>
      <c r="C135" s="65">
        <v>2</v>
      </c>
      <c r="D135" s="65" t="s">
        <v>109</v>
      </c>
      <c r="E135" s="65" t="s">
        <v>111</v>
      </c>
      <c r="F135" s="65"/>
      <c r="G135" s="65"/>
      <c r="H135" s="65"/>
      <c r="I135" s="105"/>
      <c r="J135" s="10">
        <f>J136+J141</f>
        <v>103</v>
      </c>
      <c r="K135" s="10">
        <f>K136+K141</f>
        <v>0</v>
      </c>
      <c r="L135" s="10">
        <f t="shared" si="15"/>
        <v>0</v>
      </c>
    </row>
    <row r="136" spans="1:12" ht="72">
      <c r="A136" s="6" t="s">
        <v>34</v>
      </c>
      <c r="B136" s="65">
        <v>65</v>
      </c>
      <c r="C136" s="65">
        <v>2</v>
      </c>
      <c r="D136" s="65" t="s">
        <v>109</v>
      </c>
      <c r="E136" s="65" t="s">
        <v>111</v>
      </c>
      <c r="F136" s="65" t="s">
        <v>120</v>
      </c>
      <c r="G136" s="65"/>
      <c r="H136" s="65"/>
      <c r="I136" s="65"/>
      <c r="J136" s="10">
        <f t="shared" ref="J136:K139" si="23">J137</f>
        <v>103</v>
      </c>
      <c r="K136" s="10">
        <f t="shared" si="23"/>
        <v>0</v>
      </c>
      <c r="L136" s="10">
        <f t="shared" si="15"/>
        <v>0</v>
      </c>
    </row>
    <row r="137" spans="1:12" ht="36">
      <c r="A137" s="6" t="s">
        <v>35</v>
      </c>
      <c r="B137" s="65">
        <v>65</v>
      </c>
      <c r="C137" s="65">
        <v>2</v>
      </c>
      <c r="D137" s="65" t="s">
        <v>109</v>
      </c>
      <c r="E137" s="65" t="s">
        <v>111</v>
      </c>
      <c r="F137" s="65" t="s">
        <v>121</v>
      </c>
      <c r="G137" s="65"/>
      <c r="H137" s="65"/>
      <c r="I137" s="65"/>
      <c r="J137" s="10">
        <f t="shared" si="23"/>
        <v>103</v>
      </c>
      <c r="K137" s="10">
        <f t="shared" si="23"/>
        <v>0</v>
      </c>
      <c r="L137" s="10">
        <f t="shared" si="15"/>
        <v>0</v>
      </c>
    </row>
    <row r="138" spans="1:12">
      <c r="A138" s="6" t="s">
        <v>31</v>
      </c>
      <c r="B138" s="65">
        <v>65</v>
      </c>
      <c r="C138" s="65">
        <v>2</v>
      </c>
      <c r="D138" s="65" t="s">
        <v>109</v>
      </c>
      <c r="E138" s="65" t="s">
        <v>111</v>
      </c>
      <c r="F138" s="65" t="s">
        <v>121</v>
      </c>
      <c r="G138" s="105" t="s">
        <v>29</v>
      </c>
      <c r="H138" s="105"/>
      <c r="I138" s="105"/>
      <c r="J138" s="10">
        <f t="shared" si="23"/>
        <v>103</v>
      </c>
      <c r="K138" s="10">
        <f t="shared" si="23"/>
        <v>0</v>
      </c>
      <c r="L138" s="10">
        <f t="shared" si="15"/>
        <v>0</v>
      </c>
    </row>
    <row r="139" spans="1:12" ht="61.5" customHeight="1">
      <c r="A139" s="6" t="s">
        <v>41</v>
      </c>
      <c r="B139" s="65">
        <v>65</v>
      </c>
      <c r="C139" s="65">
        <v>2</v>
      </c>
      <c r="D139" s="65" t="s">
        <v>109</v>
      </c>
      <c r="E139" s="65" t="s">
        <v>111</v>
      </c>
      <c r="F139" s="65" t="s">
        <v>121</v>
      </c>
      <c r="G139" s="65" t="s">
        <v>29</v>
      </c>
      <c r="H139" s="65" t="s">
        <v>100</v>
      </c>
      <c r="I139" s="105"/>
      <c r="J139" s="10">
        <f t="shared" si="23"/>
        <v>103</v>
      </c>
      <c r="K139" s="10">
        <f t="shared" si="23"/>
        <v>0</v>
      </c>
      <c r="L139" s="10">
        <f t="shared" si="15"/>
        <v>0</v>
      </c>
    </row>
    <row r="140" spans="1:12" ht="51.75" customHeight="1">
      <c r="A140" s="9" t="str">
        <f>$A$134</f>
        <v>Администрация Шугуровского сельского поселения Большеберезниковского муниципального района Республики Мордовия</v>
      </c>
      <c r="B140" s="65">
        <v>65</v>
      </c>
      <c r="C140" s="65">
        <v>2</v>
      </c>
      <c r="D140" s="65" t="s">
        <v>109</v>
      </c>
      <c r="E140" s="65" t="s">
        <v>111</v>
      </c>
      <c r="F140" s="65" t="s">
        <v>121</v>
      </c>
      <c r="G140" s="65" t="s">
        <v>29</v>
      </c>
      <c r="H140" s="65" t="s">
        <v>100</v>
      </c>
      <c r="I140" s="65">
        <f ca="1">'Приложение 2'!$B$9</f>
        <v>935</v>
      </c>
      <c r="J140" s="10">
        <f ca="1">'Приложение 2'!K68</f>
        <v>103</v>
      </c>
      <c r="K140" s="10">
        <f ca="1">'Приложение 2'!L68</f>
        <v>0</v>
      </c>
      <c r="L140" s="10">
        <f t="shared" si="15"/>
        <v>0</v>
      </c>
    </row>
    <row r="141" spans="1:12" ht="36" hidden="1">
      <c r="A141" s="9" t="s">
        <v>62</v>
      </c>
      <c r="B141" s="65">
        <v>65</v>
      </c>
      <c r="C141" s="65">
        <v>2</v>
      </c>
      <c r="D141" s="65" t="s">
        <v>109</v>
      </c>
      <c r="E141" s="65" t="s">
        <v>111</v>
      </c>
      <c r="F141" s="65">
        <v>200</v>
      </c>
      <c r="G141" s="65"/>
      <c r="H141" s="65"/>
      <c r="I141" s="105"/>
      <c r="J141" s="10">
        <f t="shared" ref="J141:K144" si="24">J142</f>
        <v>0</v>
      </c>
      <c r="K141" s="10">
        <f t="shared" si="24"/>
        <v>0</v>
      </c>
      <c r="L141" s="10" t="e">
        <f t="shared" si="15"/>
        <v>#DIV/0!</v>
      </c>
    </row>
    <row r="142" spans="1:12" ht="36" hidden="1">
      <c r="A142" s="6" t="s">
        <v>47</v>
      </c>
      <c r="B142" s="65">
        <v>65</v>
      </c>
      <c r="C142" s="65">
        <v>2</v>
      </c>
      <c r="D142" s="65" t="s">
        <v>109</v>
      </c>
      <c r="E142" s="65" t="s">
        <v>111</v>
      </c>
      <c r="F142" s="65">
        <v>240</v>
      </c>
      <c r="G142" s="65"/>
      <c r="H142" s="65"/>
      <c r="I142" s="65"/>
      <c r="J142" s="10">
        <f t="shared" si="24"/>
        <v>0</v>
      </c>
      <c r="K142" s="10">
        <f t="shared" si="24"/>
        <v>0</v>
      </c>
      <c r="L142" s="10" t="e">
        <f t="shared" si="15"/>
        <v>#DIV/0!</v>
      </c>
    </row>
    <row r="143" spans="1:12" hidden="1">
      <c r="A143" s="6" t="s">
        <v>31</v>
      </c>
      <c r="B143" s="65">
        <v>65</v>
      </c>
      <c r="C143" s="65">
        <v>2</v>
      </c>
      <c r="D143" s="65" t="s">
        <v>109</v>
      </c>
      <c r="E143" s="65" t="s">
        <v>111</v>
      </c>
      <c r="F143" s="65">
        <v>240</v>
      </c>
      <c r="G143" s="105" t="s">
        <v>29</v>
      </c>
      <c r="H143" s="105"/>
      <c r="I143" s="105"/>
      <c r="J143" s="10">
        <f t="shared" si="24"/>
        <v>0</v>
      </c>
      <c r="K143" s="10">
        <f t="shared" si="24"/>
        <v>0</v>
      </c>
      <c r="L143" s="10" t="e">
        <f t="shared" si="15"/>
        <v>#DIV/0!</v>
      </c>
    </row>
    <row r="144" spans="1:12" ht="58.5" hidden="1" customHeight="1">
      <c r="A144" s="6" t="s">
        <v>41</v>
      </c>
      <c r="B144" s="65">
        <v>65</v>
      </c>
      <c r="C144" s="65">
        <v>2</v>
      </c>
      <c r="D144" s="65" t="s">
        <v>109</v>
      </c>
      <c r="E144" s="65" t="s">
        <v>111</v>
      </c>
      <c r="F144" s="65">
        <v>240</v>
      </c>
      <c r="G144" s="65" t="s">
        <v>29</v>
      </c>
      <c r="H144" s="65" t="s">
        <v>100</v>
      </c>
      <c r="I144" s="65"/>
      <c r="J144" s="10">
        <f t="shared" si="24"/>
        <v>0</v>
      </c>
      <c r="K144" s="10">
        <f t="shared" si="24"/>
        <v>0</v>
      </c>
      <c r="L144" s="10" t="e">
        <f t="shared" si="15"/>
        <v>#DIV/0!</v>
      </c>
    </row>
    <row r="145" spans="1:12" ht="50.25" hidden="1" customHeight="1">
      <c r="A145" s="6" t="str">
        <f>$A$140</f>
        <v>Администрация Шугуровского сельского поселения Большеберезниковского муниципального района Республики Мордовия</v>
      </c>
      <c r="B145" s="65">
        <v>65</v>
      </c>
      <c r="C145" s="65">
        <v>2</v>
      </c>
      <c r="D145" s="65" t="s">
        <v>109</v>
      </c>
      <c r="E145" s="65" t="s">
        <v>111</v>
      </c>
      <c r="F145" s="65">
        <v>240</v>
      </c>
      <c r="G145" s="65" t="s">
        <v>29</v>
      </c>
      <c r="H145" s="65" t="s">
        <v>100</v>
      </c>
      <c r="I145" s="65">
        <f ca="1">'Приложение 2'!$B$9</f>
        <v>935</v>
      </c>
      <c r="J145" s="10">
        <f ca="1">'Приложение 2'!K74</f>
        <v>0</v>
      </c>
      <c r="K145" s="10">
        <f ca="1">'Приложение 2'!L74</f>
        <v>0</v>
      </c>
      <c r="L145" s="10" t="e">
        <f t="shared" si="15"/>
        <v>#DIV/0!</v>
      </c>
    </row>
    <row r="146" spans="1:12" ht="108">
      <c r="A146" s="6" t="s">
        <v>63</v>
      </c>
      <c r="B146" s="65">
        <v>65</v>
      </c>
      <c r="C146" s="65">
        <v>2</v>
      </c>
      <c r="D146" s="65" t="s">
        <v>109</v>
      </c>
      <c r="E146" s="65" t="s">
        <v>113</v>
      </c>
      <c r="F146" s="65"/>
      <c r="G146" s="105"/>
      <c r="H146" s="105"/>
      <c r="I146" s="105"/>
      <c r="J146" s="10">
        <f t="shared" ref="J146:K150" si="25">J147</f>
        <v>0.6</v>
      </c>
      <c r="K146" s="10">
        <f t="shared" si="25"/>
        <v>0</v>
      </c>
      <c r="L146" s="10">
        <f t="shared" si="15"/>
        <v>0</v>
      </c>
    </row>
    <row r="147" spans="1:12" ht="36">
      <c r="A147" s="9" t="s">
        <v>62</v>
      </c>
      <c r="B147" s="65">
        <v>65</v>
      </c>
      <c r="C147" s="65">
        <v>2</v>
      </c>
      <c r="D147" s="65" t="s">
        <v>109</v>
      </c>
      <c r="E147" s="65" t="s">
        <v>113</v>
      </c>
      <c r="F147" s="65">
        <v>200</v>
      </c>
      <c r="G147" s="65"/>
      <c r="H147" s="105"/>
      <c r="I147" s="105"/>
      <c r="J147" s="10">
        <f t="shared" si="25"/>
        <v>0.6</v>
      </c>
      <c r="K147" s="10">
        <f t="shared" si="25"/>
        <v>0</v>
      </c>
      <c r="L147" s="10">
        <f t="shared" si="15"/>
        <v>0</v>
      </c>
    </row>
    <row r="148" spans="1:12" ht="36">
      <c r="A148" s="9" t="s">
        <v>47</v>
      </c>
      <c r="B148" s="65">
        <v>65</v>
      </c>
      <c r="C148" s="65">
        <v>2</v>
      </c>
      <c r="D148" s="65" t="s">
        <v>109</v>
      </c>
      <c r="E148" s="65" t="s">
        <v>113</v>
      </c>
      <c r="F148" s="65">
        <v>240</v>
      </c>
      <c r="G148" s="65"/>
      <c r="H148" s="65"/>
      <c r="I148" s="105"/>
      <c r="J148" s="10">
        <f t="shared" si="25"/>
        <v>0.6</v>
      </c>
      <c r="K148" s="10">
        <f t="shared" si="25"/>
        <v>0</v>
      </c>
      <c r="L148" s="10">
        <f t="shared" si="15"/>
        <v>0</v>
      </c>
    </row>
    <row r="149" spans="1:12">
      <c r="A149" s="6" t="s">
        <v>31</v>
      </c>
      <c r="B149" s="65">
        <v>65</v>
      </c>
      <c r="C149" s="65">
        <v>2</v>
      </c>
      <c r="D149" s="65" t="s">
        <v>109</v>
      </c>
      <c r="E149" s="65" t="s">
        <v>113</v>
      </c>
      <c r="F149" s="65">
        <v>240</v>
      </c>
      <c r="G149" s="65" t="s">
        <v>29</v>
      </c>
      <c r="H149" s="65"/>
      <c r="I149" s="65"/>
      <c r="J149" s="10">
        <f t="shared" si="25"/>
        <v>0.6</v>
      </c>
      <c r="K149" s="10">
        <f t="shared" si="25"/>
        <v>0</v>
      </c>
      <c r="L149" s="10">
        <f t="shared" si="15"/>
        <v>0</v>
      </c>
    </row>
    <row r="150" spans="1:12" ht="62.25" customHeight="1">
      <c r="A150" s="6" t="s">
        <v>41</v>
      </c>
      <c r="B150" s="65">
        <v>65</v>
      </c>
      <c r="C150" s="65">
        <v>2</v>
      </c>
      <c r="D150" s="65" t="s">
        <v>109</v>
      </c>
      <c r="E150" s="65" t="s">
        <v>113</v>
      </c>
      <c r="F150" s="65">
        <v>240</v>
      </c>
      <c r="G150" s="65" t="s">
        <v>29</v>
      </c>
      <c r="H150" s="65" t="s">
        <v>100</v>
      </c>
      <c r="I150" s="105"/>
      <c r="J150" s="10">
        <f t="shared" si="25"/>
        <v>0.6</v>
      </c>
      <c r="K150" s="10">
        <f t="shared" si="25"/>
        <v>0</v>
      </c>
      <c r="L150" s="10">
        <f t="shared" si="15"/>
        <v>0</v>
      </c>
    </row>
    <row r="151" spans="1:12" ht="49.5" customHeight="1">
      <c r="A151" s="6" t="str">
        <f>$A$145</f>
        <v>Администрация Шугуровского сельского поселения Большеберезниковского муниципального района Республики Мордовия</v>
      </c>
      <c r="B151" s="65">
        <v>65</v>
      </c>
      <c r="C151" s="65">
        <v>2</v>
      </c>
      <c r="D151" s="65" t="s">
        <v>109</v>
      </c>
      <c r="E151" s="65" t="s">
        <v>113</v>
      </c>
      <c r="F151" s="65">
        <v>240</v>
      </c>
      <c r="G151" s="65" t="s">
        <v>29</v>
      </c>
      <c r="H151" s="65" t="s">
        <v>100</v>
      </c>
      <c r="I151" s="65">
        <f ca="1">'Приложение 2'!$B$9</f>
        <v>935</v>
      </c>
      <c r="J151" s="10">
        <f ca="1">'Приложение 2'!K79</f>
        <v>0.6</v>
      </c>
      <c r="K151" s="10">
        <f ca="1">'Приложение 2'!L79</f>
        <v>0</v>
      </c>
      <c r="L151" s="10">
        <f t="shared" si="15"/>
        <v>0</v>
      </c>
    </row>
    <row r="152" spans="1:12" ht="23.25" customHeight="1">
      <c r="A152" s="6" t="s">
        <v>65</v>
      </c>
      <c r="B152" s="65">
        <v>89</v>
      </c>
      <c r="C152" s="65">
        <v>0</v>
      </c>
      <c r="D152" s="65"/>
      <c r="E152" s="65"/>
      <c r="F152" s="65"/>
      <c r="G152" s="65"/>
      <c r="H152" s="65"/>
      <c r="I152" s="65"/>
      <c r="J152" s="10">
        <f>J153</f>
        <v>828.00000000000011</v>
      </c>
      <c r="K152" s="10">
        <f>K153</f>
        <v>30.1</v>
      </c>
      <c r="L152" s="10">
        <f t="shared" si="15"/>
        <v>3.6352657004830915</v>
      </c>
    </row>
    <row r="153" spans="1:12" ht="38.25" customHeight="1">
      <c r="A153" s="6" t="s">
        <v>66</v>
      </c>
      <c r="B153" s="65">
        <v>89</v>
      </c>
      <c r="C153" s="65">
        <v>1</v>
      </c>
      <c r="D153" s="65"/>
      <c r="E153" s="65"/>
      <c r="F153" s="65"/>
      <c r="G153" s="105"/>
      <c r="H153" s="105"/>
      <c r="I153" s="105"/>
      <c r="J153" s="10">
        <f>J154+J171+J177+J188+J194+J205+J211+J160+J165</f>
        <v>828.00000000000011</v>
      </c>
      <c r="K153" s="10">
        <f>K154+K171+K177+K188+K194+K205+K211+K160+K165</f>
        <v>30.1</v>
      </c>
      <c r="L153" s="10">
        <f t="shared" si="15"/>
        <v>3.6352657004830915</v>
      </c>
    </row>
    <row r="154" spans="1:12" ht="24">
      <c r="A154" s="6" t="s">
        <v>89</v>
      </c>
      <c r="B154" s="65">
        <v>89</v>
      </c>
      <c r="C154" s="65">
        <v>1</v>
      </c>
      <c r="D154" s="65" t="s">
        <v>109</v>
      </c>
      <c r="E154" s="65" t="s">
        <v>118</v>
      </c>
      <c r="F154" s="65"/>
      <c r="G154" s="105"/>
      <c r="H154" s="105"/>
      <c r="I154" s="105"/>
      <c r="J154" s="10">
        <f t="shared" ref="J154:K158" si="26">J155</f>
        <v>72.900000000000006</v>
      </c>
      <c r="K154" s="10">
        <f t="shared" si="26"/>
        <v>0</v>
      </c>
      <c r="L154" s="10">
        <f t="shared" si="15"/>
        <v>0</v>
      </c>
    </row>
    <row r="155" spans="1:12" ht="24">
      <c r="A155" s="9" t="s">
        <v>90</v>
      </c>
      <c r="B155" s="65">
        <v>89</v>
      </c>
      <c r="C155" s="65">
        <v>1</v>
      </c>
      <c r="D155" s="65" t="s">
        <v>109</v>
      </c>
      <c r="E155" s="65" t="s">
        <v>118</v>
      </c>
      <c r="F155" s="65">
        <v>300</v>
      </c>
      <c r="G155" s="65"/>
      <c r="H155" s="105"/>
      <c r="I155" s="105"/>
      <c r="J155" s="10">
        <f t="shared" si="26"/>
        <v>72.900000000000006</v>
      </c>
      <c r="K155" s="10">
        <f t="shared" si="26"/>
        <v>0</v>
      </c>
      <c r="L155" s="10">
        <f t="shared" si="15"/>
        <v>0</v>
      </c>
    </row>
    <row r="156" spans="1:12" ht="24">
      <c r="A156" s="9" t="s">
        <v>91</v>
      </c>
      <c r="B156" s="65">
        <v>89</v>
      </c>
      <c r="C156" s="65">
        <v>1</v>
      </c>
      <c r="D156" s="65" t="s">
        <v>109</v>
      </c>
      <c r="E156" s="65" t="s">
        <v>118</v>
      </c>
      <c r="F156" s="65">
        <v>310</v>
      </c>
      <c r="G156" s="65"/>
      <c r="H156" s="65"/>
      <c r="I156" s="105"/>
      <c r="J156" s="10">
        <f t="shared" si="26"/>
        <v>72.900000000000006</v>
      </c>
      <c r="K156" s="10">
        <f t="shared" si="26"/>
        <v>0</v>
      </c>
      <c r="L156" s="10">
        <f t="shared" si="15"/>
        <v>0</v>
      </c>
    </row>
    <row r="157" spans="1:12">
      <c r="A157" s="6" t="s">
        <v>87</v>
      </c>
      <c r="B157" s="65">
        <v>89</v>
      </c>
      <c r="C157" s="65">
        <v>1</v>
      </c>
      <c r="D157" s="65" t="s">
        <v>109</v>
      </c>
      <c r="E157" s="65" t="s">
        <v>118</v>
      </c>
      <c r="F157" s="65">
        <v>310</v>
      </c>
      <c r="G157" s="65" t="s">
        <v>17</v>
      </c>
      <c r="H157" s="65"/>
      <c r="I157" s="65"/>
      <c r="J157" s="10">
        <f t="shared" si="26"/>
        <v>72.900000000000006</v>
      </c>
      <c r="K157" s="10">
        <f t="shared" si="26"/>
        <v>0</v>
      </c>
      <c r="L157" s="10">
        <f t="shared" si="15"/>
        <v>0</v>
      </c>
    </row>
    <row r="158" spans="1:12">
      <c r="A158" s="6" t="s">
        <v>88</v>
      </c>
      <c r="B158" s="65">
        <v>89</v>
      </c>
      <c r="C158" s="65">
        <v>1</v>
      </c>
      <c r="D158" s="65" t="s">
        <v>109</v>
      </c>
      <c r="E158" s="65" t="s">
        <v>118</v>
      </c>
      <c r="F158" s="65">
        <v>310</v>
      </c>
      <c r="G158" s="65" t="s">
        <v>17</v>
      </c>
      <c r="H158" s="65" t="s">
        <v>29</v>
      </c>
      <c r="I158" s="65"/>
      <c r="J158" s="10">
        <f t="shared" si="26"/>
        <v>72.900000000000006</v>
      </c>
      <c r="K158" s="10">
        <f t="shared" si="26"/>
        <v>0</v>
      </c>
      <c r="L158" s="10">
        <f t="shared" si="15"/>
        <v>0</v>
      </c>
    </row>
    <row r="159" spans="1:12" ht="47.25" customHeight="1">
      <c r="A159" s="6" t="str">
        <f>$A$151</f>
        <v>Администрация Шугуровского сельского поселения Большеберезниковского муниципального района Республики Мордовия</v>
      </c>
      <c r="B159" s="65">
        <v>89</v>
      </c>
      <c r="C159" s="65">
        <v>1</v>
      </c>
      <c r="D159" s="65" t="s">
        <v>109</v>
      </c>
      <c r="E159" s="65" t="s">
        <v>118</v>
      </c>
      <c r="F159" s="65">
        <v>310</v>
      </c>
      <c r="G159" s="65" t="s">
        <v>17</v>
      </c>
      <c r="H159" s="65" t="s">
        <v>29</v>
      </c>
      <c r="I159" s="65">
        <f ca="1">'Приложение 2'!$B$9</f>
        <v>935</v>
      </c>
      <c r="J159" s="10">
        <f ca="1">'Приложение 2'!K232</f>
        <v>72.900000000000006</v>
      </c>
      <c r="K159" s="10">
        <f ca="1">'Приложение 2'!L232</f>
        <v>0</v>
      </c>
      <c r="L159" s="10">
        <f t="shared" si="15"/>
        <v>0</v>
      </c>
    </row>
    <row r="160" spans="1:12" ht="24">
      <c r="A160" s="9" t="str">
        <f ca="1">'Приложение 2'!$A$85</f>
        <v xml:space="preserve">Резервный фонд администрации Шугуровского сельского поселения </v>
      </c>
      <c r="B160" s="65">
        <v>89</v>
      </c>
      <c r="C160" s="65">
        <v>1</v>
      </c>
      <c r="D160" s="65" t="s">
        <v>109</v>
      </c>
      <c r="E160" s="65" t="s">
        <v>114</v>
      </c>
      <c r="F160" s="65" t="s">
        <v>0</v>
      </c>
      <c r="G160" s="65"/>
      <c r="H160" s="65"/>
      <c r="I160" s="105"/>
      <c r="J160" s="10">
        <f t="shared" ref="J160:K163" si="27">J161</f>
        <v>1</v>
      </c>
      <c r="K160" s="10">
        <f t="shared" si="27"/>
        <v>0</v>
      </c>
      <c r="L160" s="10">
        <f t="shared" si="15"/>
        <v>0</v>
      </c>
    </row>
    <row r="161" spans="1:12">
      <c r="A161" s="6" t="s">
        <v>56</v>
      </c>
      <c r="B161" s="65">
        <v>89</v>
      </c>
      <c r="C161" s="65">
        <v>1</v>
      </c>
      <c r="D161" s="65" t="s">
        <v>109</v>
      </c>
      <c r="E161" s="65" t="s">
        <v>114</v>
      </c>
      <c r="F161" s="65" t="s">
        <v>124</v>
      </c>
      <c r="G161" s="65"/>
      <c r="H161" s="65"/>
      <c r="I161" s="65"/>
      <c r="J161" s="10">
        <f t="shared" si="27"/>
        <v>1</v>
      </c>
      <c r="K161" s="10">
        <f t="shared" si="27"/>
        <v>0</v>
      </c>
      <c r="L161" s="10">
        <f t="shared" ref="L161:L211" si="28">K161/J161*100</f>
        <v>0</v>
      </c>
    </row>
    <row r="162" spans="1:12">
      <c r="A162" s="9" t="s">
        <v>31</v>
      </c>
      <c r="B162" s="65">
        <v>89</v>
      </c>
      <c r="C162" s="65">
        <v>1</v>
      </c>
      <c r="D162" s="65" t="s">
        <v>109</v>
      </c>
      <c r="E162" s="65" t="s">
        <v>114</v>
      </c>
      <c r="F162" s="65" t="s">
        <v>124</v>
      </c>
      <c r="G162" s="65" t="s">
        <v>29</v>
      </c>
      <c r="H162" s="65"/>
      <c r="I162" s="65"/>
      <c r="J162" s="10">
        <f t="shared" si="27"/>
        <v>1</v>
      </c>
      <c r="K162" s="10">
        <f t="shared" si="27"/>
        <v>0</v>
      </c>
      <c r="L162" s="10">
        <f t="shared" si="28"/>
        <v>0</v>
      </c>
    </row>
    <row r="163" spans="1:12">
      <c r="A163" s="6" t="s">
        <v>64</v>
      </c>
      <c r="B163" s="65">
        <v>89</v>
      </c>
      <c r="C163" s="65">
        <v>1</v>
      </c>
      <c r="D163" s="65" t="s">
        <v>109</v>
      </c>
      <c r="E163" s="65" t="s">
        <v>114</v>
      </c>
      <c r="F163" s="65" t="s">
        <v>124</v>
      </c>
      <c r="G163" s="105" t="s">
        <v>29</v>
      </c>
      <c r="H163" s="105" t="s">
        <v>18</v>
      </c>
      <c r="I163" s="105"/>
      <c r="J163" s="10">
        <f t="shared" si="27"/>
        <v>1</v>
      </c>
      <c r="K163" s="10">
        <f t="shared" si="27"/>
        <v>0</v>
      </c>
      <c r="L163" s="10">
        <f t="shared" si="28"/>
        <v>0</v>
      </c>
    </row>
    <row r="164" spans="1:12" ht="48.75" customHeight="1">
      <c r="A164" s="6" t="str">
        <f>$A$159</f>
        <v>Администрация Шугуровского сельского поселения Большеберезниковского муниципального района Республики Мордовия</v>
      </c>
      <c r="B164" s="65">
        <v>89</v>
      </c>
      <c r="C164" s="65">
        <v>1</v>
      </c>
      <c r="D164" s="65" t="s">
        <v>109</v>
      </c>
      <c r="E164" s="65" t="s">
        <v>114</v>
      </c>
      <c r="F164" s="65" t="s">
        <v>124</v>
      </c>
      <c r="G164" s="65" t="s">
        <v>29</v>
      </c>
      <c r="H164" s="65" t="s">
        <v>18</v>
      </c>
      <c r="I164" s="65">
        <f ca="1">'Приложение 2'!$B$9</f>
        <v>935</v>
      </c>
      <c r="J164" s="10">
        <f ca="1">'Приложение 2'!K86</f>
        <v>1</v>
      </c>
      <c r="K164" s="10">
        <f ca="1">'Приложение 2'!L86</f>
        <v>0</v>
      </c>
      <c r="L164" s="10">
        <f t="shared" si="28"/>
        <v>0</v>
      </c>
    </row>
    <row r="165" spans="1:12" ht="24" hidden="1">
      <c r="A165" s="6" t="s">
        <v>96</v>
      </c>
      <c r="B165" s="65" t="s">
        <v>106</v>
      </c>
      <c r="C165" s="65" t="s">
        <v>8</v>
      </c>
      <c r="D165" s="65" t="s">
        <v>109</v>
      </c>
      <c r="E165" s="65" t="s">
        <v>119</v>
      </c>
      <c r="F165" s="65"/>
      <c r="G165" s="65"/>
      <c r="H165" s="65"/>
      <c r="I165" s="65"/>
      <c r="J165" s="10">
        <f t="shared" ref="J165:K169" si="29">J166</f>
        <v>0</v>
      </c>
      <c r="K165" s="10">
        <f t="shared" si="29"/>
        <v>0</v>
      </c>
      <c r="L165" s="10" t="e">
        <f t="shared" si="28"/>
        <v>#DIV/0!</v>
      </c>
    </row>
    <row r="166" spans="1:12" ht="24" hidden="1">
      <c r="A166" s="6" t="s">
        <v>97</v>
      </c>
      <c r="B166" s="65" t="s">
        <v>106</v>
      </c>
      <c r="C166" s="65" t="s">
        <v>8</v>
      </c>
      <c r="D166" s="65" t="s">
        <v>109</v>
      </c>
      <c r="E166" s="65" t="s">
        <v>119</v>
      </c>
      <c r="F166" s="65" t="s">
        <v>128</v>
      </c>
      <c r="G166" s="65"/>
      <c r="H166" s="65"/>
      <c r="I166" s="65"/>
      <c r="J166" s="10">
        <f t="shared" si="29"/>
        <v>0</v>
      </c>
      <c r="K166" s="10">
        <f t="shared" si="29"/>
        <v>0</v>
      </c>
      <c r="L166" s="10" t="e">
        <f t="shared" si="28"/>
        <v>#DIV/0!</v>
      </c>
    </row>
    <row r="167" spans="1:12" hidden="1">
      <c r="A167" s="6" t="s">
        <v>98</v>
      </c>
      <c r="B167" s="65" t="s">
        <v>106</v>
      </c>
      <c r="C167" s="65" t="s">
        <v>8</v>
      </c>
      <c r="D167" s="65" t="s">
        <v>109</v>
      </c>
      <c r="E167" s="65" t="s">
        <v>119</v>
      </c>
      <c r="F167" s="65" t="s">
        <v>129</v>
      </c>
      <c r="G167" s="105"/>
      <c r="H167" s="105"/>
      <c r="I167" s="105"/>
      <c r="J167" s="10">
        <f t="shared" si="29"/>
        <v>0</v>
      </c>
      <c r="K167" s="10">
        <f t="shared" si="29"/>
        <v>0</v>
      </c>
      <c r="L167" s="10" t="e">
        <f t="shared" si="28"/>
        <v>#DIV/0!</v>
      </c>
    </row>
    <row r="168" spans="1:12" ht="24" hidden="1">
      <c r="A168" s="6" t="s">
        <v>94</v>
      </c>
      <c r="B168" s="65" t="s">
        <v>106</v>
      </c>
      <c r="C168" s="65" t="s">
        <v>8</v>
      </c>
      <c r="D168" s="65" t="s">
        <v>109</v>
      </c>
      <c r="E168" s="65" t="s">
        <v>119</v>
      </c>
      <c r="F168" s="65" t="s">
        <v>129</v>
      </c>
      <c r="G168" s="109" t="s">
        <v>101</v>
      </c>
      <c r="H168" s="109"/>
      <c r="I168" s="105"/>
      <c r="J168" s="10">
        <f t="shared" si="29"/>
        <v>0</v>
      </c>
      <c r="K168" s="10">
        <f t="shared" si="29"/>
        <v>0</v>
      </c>
      <c r="L168" s="10" t="e">
        <f t="shared" si="28"/>
        <v>#DIV/0!</v>
      </c>
    </row>
    <row r="169" spans="1:12" ht="24" hidden="1">
      <c r="A169" s="9" t="s">
        <v>95</v>
      </c>
      <c r="B169" s="65" t="s">
        <v>106</v>
      </c>
      <c r="C169" s="65" t="s">
        <v>8</v>
      </c>
      <c r="D169" s="65" t="s">
        <v>109</v>
      </c>
      <c r="E169" s="65" t="s">
        <v>119</v>
      </c>
      <c r="F169" s="65" t="s">
        <v>129</v>
      </c>
      <c r="G169" s="109" t="s">
        <v>101</v>
      </c>
      <c r="H169" s="109" t="s">
        <v>29</v>
      </c>
      <c r="I169" s="105"/>
      <c r="J169" s="10">
        <f t="shared" si="29"/>
        <v>0</v>
      </c>
      <c r="K169" s="10">
        <f t="shared" si="29"/>
        <v>0</v>
      </c>
      <c r="L169" s="10" t="e">
        <f t="shared" si="28"/>
        <v>#DIV/0!</v>
      </c>
    </row>
    <row r="170" spans="1:12" ht="46.5" hidden="1" customHeight="1">
      <c r="A170" s="9" t="str">
        <f>$A$164</f>
        <v>Администрация Шугуровского сельского поселения Большеберезниковского муниципального района Республики Мордовия</v>
      </c>
      <c r="B170" s="65" t="s">
        <v>106</v>
      </c>
      <c r="C170" s="65" t="s">
        <v>8</v>
      </c>
      <c r="D170" s="65" t="s">
        <v>109</v>
      </c>
      <c r="E170" s="65" t="s">
        <v>119</v>
      </c>
      <c r="F170" s="65" t="s">
        <v>129</v>
      </c>
      <c r="G170" s="65" t="s">
        <v>101</v>
      </c>
      <c r="H170" s="65" t="s">
        <v>29</v>
      </c>
      <c r="I170" s="65">
        <f ca="1">'Приложение 2'!$B$9</f>
        <v>935</v>
      </c>
      <c r="J170" s="10">
        <f ca="1">'Приложение 2'!K246</f>
        <v>0</v>
      </c>
      <c r="K170" s="10">
        <f ca="1">'Приложение 2'!L246</f>
        <v>0</v>
      </c>
      <c r="L170" s="10" t="e">
        <f t="shared" si="28"/>
        <v>#DIV/0!</v>
      </c>
    </row>
    <row r="171" spans="1:12" ht="24" customHeight="1">
      <c r="A171" s="9" t="s">
        <v>250</v>
      </c>
      <c r="B171" s="65" t="s">
        <v>106</v>
      </c>
      <c r="C171" s="65" t="s">
        <v>8</v>
      </c>
      <c r="D171" s="65" t="s">
        <v>109</v>
      </c>
      <c r="E171" s="65" t="s">
        <v>246</v>
      </c>
      <c r="F171" s="65"/>
      <c r="G171" s="65"/>
      <c r="H171" s="65"/>
      <c r="I171" s="65"/>
      <c r="J171" s="10">
        <f t="shared" ref="J171:K175" si="30">J172</f>
        <v>13.6</v>
      </c>
      <c r="K171" s="10">
        <f t="shared" si="30"/>
        <v>0</v>
      </c>
      <c r="L171" s="10">
        <f t="shared" si="28"/>
        <v>0</v>
      </c>
    </row>
    <row r="172" spans="1:12" ht="25.5" customHeight="1">
      <c r="A172" s="9" t="s">
        <v>46</v>
      </c>
      <c r="B172" s="65" t="s">
        <v>106</v>
      </c>
      <c r="C172" s="65" t="s">
        <v>8</v>
      </c>
      <c r="D172" s="65" t="s">
        <v>109</v>
      </c>
      <c r="E172" s="65" t="s">
        <v>246</v>
      </c>
      <c r="F172" s="65">
        <v>200</v>
      </c>
      <c r="G172" s="65"/>
      <c r="H172" s="65"/>
      <c r="I172" s="65"/>
      <c r="J172" s="10">
        <f t="shared" si="30"/>
        <v>13.6</v>
      </c>
      <c r="K172" s="10">
        <f t="shared" si="30"/>
        <v>0</v>
      </c>
      <c r="L172" s="10">
        <f t="shared" si="28"/>
        <v>0</v>
      </c>
    </row>
    <row r="173" spans="1:12" ht="35.25" customHeight="1">
      <c r="A173" s="9" t="s">
        <v>47</v>
      </c>
      <c r="B173" s="65" t="s">
        <v>106</v>
      </c>
      <c r="C173" s="65" t="s">
        <v>8</v>
      </c>
      <c r="D173" s="65" t="s">
        <v>109</v>
      </c>
      <c r="E173" s="65" t="s">
        <v>246</v>
      </c>
      <c r="F173" s="65">
        <v>240</v>
      </c>
      <c r="G173" s="65"/>
      <c r="H173" s="65"/>
      <c r="I173" s="65"/>
      <c r="J173" s="10">
        <f t="shared" si="30"/>
        <v>13.6</v>
      </c>
      <c r="K173" s="10">
        <f t="shared" si="30"/>
        <v>0</v>
      </c>
      <c r="L173" s="10">
        <f t="shared" si="28"/>
        <v>0</v>
      </c>
    </row>
    <row r="174" spans="1:12" ht="13.5" customHeight="1">
      <c r="A174" s="9" t="s">
        <v>78</v>
      </c>
      <c r="B174" s="65" t="s">
        <v>106</v>
      </c>
      <c r="C174" s="65" t="s">
        <v>8</v>
      </c>
      <c r="D174" s="65" t="s">
        <v>109</v>
      </c>
      <c r="E174" s="65" t="s">
        <v>246</v>
      </c>
      <c r="F174" s="65">
        <v>240</v>
      </c>
      <c r="G174" s="65" t="s">
        <v>104</v>
      </c>
      <c r="H174" s="65"/>
      <c r="I174" s="65"/>
      <c r="J174" s="10">
        <f t="shared" si="30"/>
        <v>13.6</v>
      </c>
      <c r="K174" s="10">
        <f t="shared" si="30"/>
        <v>0</v>
      </c>
      <c r="L174" s="10">
        <f t="shared" si="28"/>
        <v>0</v>
      </c>
    </row>
    <row r="175" spans="1:12" ht="15" customHeight="1">
      <c r="A175" s="6" t="s">
        <v>247</v>
      </c>
      <c r="B175" s="65" t="s">
        <v>106</v>
      </c>
      <c r="C175" s="65" t="s">
        <v>8</v>
      </c>
      <c r="D175" s="65" t="s">
        <v>109</v>
      </c>
      <c r="E175" s="65" t="s">
        <v>246</v>
      </c>
      <c r="F175" s="65">
        <v>240</v>
      </c>
      <c r="G175" s="65" t="s">
        <v>104</v>
      </c>
      <c r="H175" s="65" t="s">
        <v>29</v>
      </c>
      <c r="I175" s="65"/>
      <c r="J175" s="10">
        <f t="shared" si="30"/>
        <v>13.6</v>
      </c>
      <c r="K175" s="10">
        <f t="shared" si="30"/>
        <v>0</v>
      </c>
      <c r="L175" s="10">
        <f t="shared" si="28"/>
        <v>0</v>
      </c>
    </row>
    <row r="176" spans="1:12" ht="46.5" customHeight="1">
      <c r="A176" s="9" t="str">
        <f>$A$170</f>
        <v>Администрация Шугуровского сельского поселения Большеберезниковского муниципального района Республики Мордовия</v>
      </c>
      <c r="B176" s="65" t="s">
        <v>106</v>
      </c>
      <c r="C176" s="65" t="s">
        <v>8</v>
      </c>
      <c r="D176" s="65" t="s">
        <v>109</v>
      </c>
      <c r="E176" s="65" t="s">
        <v>246</v>
      </c>
      <c r="F176" s="65">
        <v>240</v>
      </c>
      <c r="G176" s="65" t="s">
        <v>104</v>
      </c>
      <c r="H176" s="65" t="s">
        <v>29</v>
      </c>
      <c r="I176" s="65">
        <f>$I$170</f>
        <v>935</v>
      </c>
      <c r="J176" s="10">
        <f ca="1">'Приложение 2'!K161</f>
        <v>13.6</v>
      </c>
      <c r="K176" s="10">
        <f ca="1">'Приложение 2'!L161</f>
        <v>0</v>
      </c>
      <c r="L176" s="10">
        <f t="shared" si="28"/>
        <v>0</v>
      </c>
    </row>
    <row r="177" spans="1:12" ht="60" customHeight="1">
      <c r="A177" s="6" t="s">
        <v>40</v>
      </c>
      <c r="B177" s="65" t="s">
        <v>106</v>
      </c>
      <c r="C177" s="65" t="s">
        <v>8</v>
      </c>
      <c r="D177" s="65" t="s">
        <v>109</v>
      </c>
      <c r="E177" s="65" t="s">
        <v>111</v>
      </c>
      <c r="F177" s="65"/>
      <c r="G177" s="65"/>
      <c r="H177" s="109"/>
      <c r="I177" s="109"/>
      <c r="J177" s="10">
        <f>J178+J183</f>
        <v>134.69999999999999</v>
      </c>
      <c r="K177" s="10">
        <f>K178+K183</f>
        <v>0</v>
      </c>
      <c r="L177" s="10">
        <f t="shared" si="28"/>
        <v>0</v>
      </c>
    </row>
    <row r="178" spans="1:12" ht="27.75" hidden="1" customHeight="1">
      <c r="A178" s="9" t="s">
        <v>46</v>
      </c>
      <c r="B178" s="65" t="s">
        <v>106</v>
      </c>
      <c r="C178" s="65" t="s">
        <v>8</v>
      </c>
      <c r="D178" s="65" t="s">
        <v>109</v>
      </c>
      <c r="E178" s="65" t="s">
        <v>111</v>
      </c>
      <c r="F178" s="65">
        <v>200</v>
      </c>
      <c r="G178" s="65"/>
      <c r="H178" s="65"/>
      <c r="I178" s="105"/>
      <c r="J178" s="10">
        <f t="shared" ref="J178:K181" si="31">J179</f>
        <v>0</v>
      </c>
      <c r="K178" s="10">
        <f t="shared" si="31"/>
        <v>0</v>
      </c>
      <c r="L178" s="10" t="e">
        <f t="shared" si="28"/>
        <v>#DIV/0!</v>
      </c>
    </row>
    <row r="179" spans="1:12" ht="38.25" hidden="1" customHeight="1">
      <c r="A179" s="6" t="s">
        <v>47</v>
      </c>
      <c r="B179" s="65" t="s">
        <v>106</v>
      </c>
      <c r="C179" s="65" t="s">
        <v>8</v>
      </c>
      <c r="D179" s="65" t="s">
        <v>109</v>
      </c>
      <c r="E179" s="65" t="s">
        <v>111</v>
      </c>
      <c r="F179" s="65">
        <v>240</v>
      </c>
      <c r="G179" s="65"/>
      <c r="H179" s="65"/>
      <c r="I179" s="65"/>
      <c r="J179" s="10">
        <f t="shared" si="31"/>
        <v>0</v>
      </c>
      <c r="K179" s="10">
        <f t="shared" si="31"/>
        <v>0</v>
      </c>
      <c r="L179" s="10" t="e">
        <f t="shared" si="28"/>
        <v>#DIV/0!</v>
      </c>
    </row>
    <row r="180" spans="1:12" ht="10.5" hidden="1" customHeight="1">
      <c r="A180" s="9" t="s">
        <v>78</v>
      </c>
      <c r="B180" s="65" t="s">
        <v>106</v>
      </c>
      <c r="C180" s="65" t="s">
        <v>8</v>
      </c>
      <c r="D180" s="65" t="s">
        <v>109</v>
      </c>
      <c r="E180" s="65" t="s">
        <v>111</v>
      </c>
      <c r="F180" s="65">
        <v>240</v>
      </c>
      <c r="G180" s="65" t="s">
        <v>104</v>
      </c>
      <c r="H180" s="65"/>
      <c r="I180" s="105"/>
      <c r="J180" s="10">
        <f t="shared" si="31"/>
        <v>0</v>
      </c>
      <c r="K180" s="10">
        <f t="shared" si="31"/>
        <v>0</v>
      </c>
      <c r="L180" s="10" t="e">
        <f t="shared" si="28"/>
        <v>#DIV/0!</v>
      </c>
    </row>
    <row r="181" spans="1:12" ht="12.75" hidden="1" customHeight="1">
      <c r="A181" s="6" t="s">
        <v>79</v>
      </c>
      <c r="B181" s="65" t="s">
        <v>106</v>
      </c>
      <c r="C181" s="65" t="s">
        <v>8</v>
      </c>
      <c r="D181" s="65" t="s">
        <v>109</v>
      </c>
      <c r="E181" s="65" t="s">
        <v>111</v>
      </c>
      <c r="F181" s="65">
        <v>240</v>
      </c>
      <c r="G181" s="65" t="s">
        <v>104</v>
      </c>
      <c r="H181" s="65" t="s">
        <v>102</v>
      </c>
      <c r="I181" s="65"/>
      <c r="J181" s="10">
        <f t="shared" si="31"/>
        <v>0</v>
      </c>
      <c r="K181" s="10">
        <f t="shared" si="31"/>
        <v>0</v>
      </c>
      <c r="L181" s="10" t="e">
        <f t="shared" si="28"/>
        <v>#DIV/0!</v>
      </c>
    </row>
    <row r="182" spans="1:12" ht="46.5" hidden="1" customHeight="1">
      <c r="A182" s="9" t="str">
        <f>$A$199</f>
        <v>Администрация Шугуровского сельского поселения Большеберезниковского муниципального района Республики Мордовия</v>
      </c>
      <c r="B182" s="65" t="s">
        <v>106</v>
      </c>
      <c r="C182" s="65" t="s">
        <v>8</v>
      </c>
      <c r="D182" s="65" t="s">
        <v>109</v>
      </c>
      <c r="E182" s="65" t="s">
        <v>111</v>
      </c>
      <c r="F182" s="65">
        <v>240</v>
      </c>
      <c r="G182" s="65" t="s">
        <v>104</v>
      </c>
      <c r="H182" s="109" t="s">
        <v>102</v>
      </c>
      <c r="I182" s="109">
        <f ca="1">'Приложение 2'!$B$9</f>
        <v>935</v>
      </c>
      <c r="J182" s="10">
        <f ca="1">'Приложение 2'!K218</f>
        <v>0</v>
      </c>
      <c r="K182" s="10">
        <f ca="1">'Приложение 2'!L218</f>
        <v>0</v>
      </c>
      <c r="L182" s="10" t="e">
        <f t="shared" si="28"/>
        <v>#DIV/0!</v>
      </c>
    </row>
    <row r="183" spans="1:12" ht="24" customHeight="1">
      <c r="A183" s="9" t="s">
        <v>90</v>
      </c>
      <c r="B183" s="65">
        <v>89</v>
      </c>
      <c r="C183" s="65">
        <v>1</v>
      </c>
      <c r="D183" s="65" t="s">
        <v>109</v>
      </c>
      <c r="E183" s="65" t="s">
        <v>111</v>
      </c>
      <c r="F183" s="65">
        <v>300</v>
      </c>
      <c r="G183" s="65"/>
      <c r="H183" s="105"/>
      <c r="I183" s="105"/>
      <c r="J183" s="10">
        <f t="shared" ref="J183:K186" si="32">J184</f>
        <v>134.69999999999999</v>
      </c>
      <c r="K183" s="10">
        <f t="shared" si="32"/>
        <v>0</v>
      </c>
      <c r="L183" s="10">
        <f t="shared" si="28"/>
        <v>0</v>
      </c>
    </row>
    <row r="184" spans="1:12" ht="22.5" customHeight="1">
      <c r="A184" s="9" t="s">
        <v>91</v>
      </c>
      <c r="B184" s="65">
        <v>89</v>
      </c>
      <c r="C184" s="65">
        <v>1</v>
      </c>
      <c r="D184" s="65" t="s">
        <v>109</v>
      </c>
      <c r="E184" s="65" t="s">
        <v>111</v>
      </c>
      <c r="F184" s="65">
        <v>310</v>
      </c>
      <c r="G184" s="65"/>
      <c r="H184" s="65"/>
      <c r="I184" s="105"/>
      <c r="J184" s="10">
        <f t="shared" si="32"/>
        <v>134.69999999999999</v>
      </c>
      <c r="K184" s="10">
        <f t="shared" si="32"/>
        <v>0</v>
      </c>
      <c r="L184" s="10">
        <f t="shared" si="28"/>
        <v>0</v>
      </c>
    </row>
    <row r="185" spans="1:12" ht="11.25" customHeight="1">
      <c r="A185" s="6" t="s">
        <v>87</v>
      </c>
      <c r="B185" s="65">
        <v>89</v>
      </c>
      <c r="C185" s="65">
        <v>1</v>
      </c>
      <c r="D185" s="65" t="s">
        <v>109</v>
      </c>
      <c r="E185" s="65" t="s">
        <v>111</v>
      </c>
      <c r="F185" s="65">
        <v>310</v>
      </c>
      <c r="G185" s="65" t="s">
        <v>17</v>
      </c>
      <c r="H185" s="65"/>
      <c r="I185" s="65"/>
      <c r="J185" s="10">
        <f t="shared" si="32"/>
        <v>134.69999999999999</v>
      </c>
      <c r="K185" s="10">
        <f t="shared" si="32"/>
        <v>0</v>
      </c>
      <c r="L185" s="10">
        <f t="shared" si="28"/>
        <v>0</v>
      </c>
    </row>
    <row r="186" spans="1:12" ht="15" customHeight="1">
      <c r="A186" s="6" t="s">
        <v>88</v>
      </c>
      <c r="B186" s="65">
        <v>89</v>
      </c>
      <c r="C186" s="65">
        <v>1</v>
      </c>
      <c r="D186" s="65" t="s">
        <v>109</v>
      </c>
      <c r="E186" s="65" t="s">
        <v>111</v>
      </c>
      <c r="F186" s="65">
        <v>310</v>
      </c>
      <c r="G186" s="65" t="s">
        <v>17</v>
      </c>
      <c r="H186" s="65" t="s">
        <v>29</v>
      </c>
      <c r="I186" s="65"/>
      <c r="J186" s="10">
        <f t="shared" si="32"/>
        <v>134.69999999999999</v>
      </c>
      <c r="K186" s="10">
        <f t="shared" si="32"/>
        <v>0</v>
      </c>
      <c r="L186" s="10">
        <f t="shared" si="28"/>
        <v>0</v>
      </c>
    </row>
    <row r="187" spans="1:12" ht="51" customHeight="1">
      <c r="A187" s="6" t="str">
        <f>$A$151</f>
        <v>Администрация Шугуровского сельского поселения Большеберезниковского муниципального района Республики Мордовия</v>
      </c>
      <c r="B187" s="65">
        <v>89</v>
      </c>
      <c r="C187" s="65">
        <v>1</v>
      </c>
      <c r="D187" s="65" t="s">
        <v>109</v>
      </c>
      <c r="E187" s="65" t="s">
        <v>111</v>
      </c>
      <c r="F187" s="65">
        <v>310</v>
      </c>
      <c r="G187" s="65" t="s">
        <v>17</v>
      </c>
      <c r="H187" s="65" t="s">
        <v>29</v>
      </c>
      <c r="I187" s="65">
        <f ca="1">'Приложение 2'!$B$9</f>
        <v>935</v>
      </c>
      <c r="J187" s="10">
        <f ca="1">'Приложение 2'!K235</f>
        <v>134.69999999999999</v>
      </c>
      <c r="K187" s="10">
        <f ca="1">'Приложение 2'!L235</f>
        <v>0</v>
      </c>
      <c r="L187" s="10">
        <f t="shared" si="28"/>
        <v>0</v>
      </c>
    </row>
    <row r="188" spans="1:12" ht="228" customHeight="1">
      <c r="A188" s="6" t="s">
        <v>137</v>
      </c>
      <c r="B188" s="65" t="s">
        <v>106</v>
      </c>
      <c r="C188" s="65" t="s">
        <v>8</v>
      </c>
      <c r="D188" s="65" t="s">
        <v>109</v>
      </c>
      <c r="E188" s="65" t="s">
        <v>117</v>
      </c>
      <c r="F188" s="65"/>
      <c r="G188" s="65"/>
      <c r="H188" s="65"/>
      <c r="I188" s="65"/>
      <c r="J188" s="10">
        <f>J190</f>
        <v>265</v>
      </c>
      <c r="K188" s="10">
        <f>K190</f>
        <v>0</v>
      </c>
      <c r="L188" s="10">
        <f t="shared" si="28"/>
        <v>0</v>
      </c>
    </row>
    <row r="189" spans="1:12" ht="23.25" customHeight="1">
      <c r="A189" s="9" t="s">
        <v>46</v>
      </c>
      <c r="B189" s="65" t="s">
        <v>106</v>
      </c>
      <c r="C189" s="65" t="s">
        <v>8</v>
      </c>
      <c r="D189" s="65" t="s">
        <v>109</v>
      </c>
      <c r="E189" s="65" t="s">
        <v>117</v>
      </c>
      <c r="F189" s="65">
        <v>200</v>
      </c>
      <c r="G189" s="65"/>
      <c r="H189" s="65"/>
      <c r="I189" s="65"/>
      <c r="J189" s="10">
        <f>J191</f>
        <v>265</v>
      </c>
      <c r="K189" s="10">
        <f>K191</f>
        <v>0</v>
      </c>
      <c r="L189" s="10">
        <f>K189/J189*100</f>
        <v>0</v>
      </c>
    </row>
    <row r="190" spans="1:12" ht="36">
      <c r="A190" s="6" t="s">
        <v>47</v>
      </c>
      <c r="B190" s="65" t="s">
        <v>106</v>
      </c>
      <c r="C190" s="65" t="s">
        <v>8</v>
      </c>
      <c r="D190" s="65" t="s">
        <v>109</v>
      </c>
      <c r="E190" s="65" t="s">
        <v>117</v>
      </c>
      <c r="F190" s="65">
        <v>240</v>
      </c>
      <c r="G190" s="105"/>
      <c r="H190" s="105"/>
      <c r="I190" s="105"/>
      <c r="J190" s="10">
        <f t="shared" ref="J190:K192" si="33">J191</f>
        <v>265</v>
      </c>
      <c r="K190" s="10">
        <f t="shared" si="33"/>
        <v>0</v>
      </c>
      <c r="L190" s="10">
        <f t="shared" si="28"/>
        <v>0</v>
      </c>
    </row>
    <row r="191" spans="1:12">
      <c r="A191" s="6" t="s">
        <v>76</v>
      </c>
      <c r="B191" s="65" t="s">
        <v>106</v>
      </c>
      <c r="C191" s="65" t="s">
        <v>8</v>
      </c>
      <c r="D191" s="65" t="s">
        <v>109</v>
      </c>
      <c r="E191" s="65" t="s">
        <v>117</v>
      </c>
      <c r="F191" s="65">
        <v>240</v>
      </c>
      <c r="G191" s="105" t="s">
        <v>100</v>
      </c>
      <c r="H191" s="105"/>
      <c r="I191" s="105"/>
      <c r="J191" s="10">
        <f t="shared" si="33"/>
        <v>265</v>
      </c>
      <c r="K191" s="10">
        <f t="shared" si="33"/>
        <v>0</v>
      </c>
      <c r="L191" s="10">
        <f t="shared" si="28"/>
        <v>0</v>
      </c>
    </row>
    <row r="192" spans="1:12">
      <c r="A192" s="9" t="s">
        <v>77</v>
      </c>
      <c r="B192" s="65" t="s">
        <v>106</v>
      </c>
      <c r="C192" s="65" t="s">
        <v>8</v>
      </c>
      <c r="D192" s="65" t="s">
        <v>109</v>
      </c>
      <c r="E192" s="65" t="s">
        <v>117</v>
      </c>
      <c r="F192" s="65">
        <v>240</v>
      </c>
      <c r="G192" s="65" t="s">
        <v>100</v>
      </c>
      <c r="H192" s="105" t="s">
        <v>103</v>
      </c>
      <c r="I192" s="105"/>
      <c r="J192" s="10">
        <f t="shared" si="33"/>
        <v>265</v>
      </c>
      <c r="K192" s="10">
        <f t="shared" si="33"/>
        <v>0</v>
      </c>
      <c r="L192" s="10">
        <f t="shared" si="28"/>
        <v>0</v>
      </c>
    </row>
    <row r="193" spans="1:12" ht="48.75" customHeight="1">
      <c r="A193" s="9" t="str">
        <f>$A$170</f>
        <v>Администрация Шугуровского сельского поселения Большеберезниковского муниципального района Республики Мордовия</v>
      </c>
      <c r="B193" s="65" t="s">
        <v>106</v>
      </c>
      <c r="C193" s="65" t="s">
        <v>8</v>
      </c>
      <c r="D193" s="65" t="s">
        <v>109</v>
      </c>
      <c r="E193" s="65" t="s">
        <v>117</v>
      </c>
      <c r="F193" s="65">
        <v>240</v>
      </c>
      <c r="G193" s="65" t="s">
        <v>100</v>
      </c>
      <c r="H193" s="109" t="s">
        <v>103</v>
      </c>
      <c r="I193" s="109">
        <f ca="1">'Приложение 2'!$B$9</f>
        <v>935</v>
      </c>
      <c r="J193" s="10">
        <f ca="1">'Приложение 2'!K152</f>
        <v>265</v>
      </c>
      <c r="K193" s="10">
        <f ca="1">'Приложение 2'!L152</f>
        <v>0</v>
      </c>
      <c r="L193" s="10">
        <f t="shared" si="28"/>
        <v>0</v>
      </c>
    </row>
    <row r="194" spans="1:12" ht="60">
      <c r="A194" s="6" t="s">
        <v>136</v>
      </c>
      <c r="B194" s="65" t="s">
        <v>106</v>
      </c>
      <c r="C194" s="65" t="s">
        <v>8</v>
      </c>
      <c r="D194" s="65" t="s">
        <v>109</v>
      </c>
      <c r="E194" s="65" t="s">
        <v>116</v>
      </c>
      <c r="F194" s="65"/>
      <c r="G194" s="65"/>
      <c r="H194" s="65"/>
      <c r="I194" s="65"/>
      <c r="J194" s="10">
        <f>J195+J200</f>
        <v>131.9</v>
      </c>
      <c r="K194" s="10">
        <f>K195+K200</f>
        <v>30.1</v>
      </c>
      <c r="L194" s="10">
        <f t="shared" si="28"/>
        <v>22.820318423047762</v>
      </c>
    </row>
    <row r="195" spans="1:12" ht="72">
      <c r="A195" s="6" t="s">
        <v>34</v>
      </c>
      <c r="B195" s="65" t="s">
        <v>106</v>
      </c>
      <c r="C195" s="65" t="s">
        <v>8</v>
      </c>
      <c r="D195" s="65" t="s">
        <v>109</v>
      </c>
      <c r="E195" s="65" t="s">
        <v>116</v>
      </c>
      <c r="F195" s="65">
        <v>100</v>
      </c>
      <c r="G195" s="105"/>
      <c r="H195" s="105"/>
      <c r="I195" s="105"/>
      <c r="J195" s="10">
        <f t="shared" ref="J195:K198" si="34">J196</f>
        <v>127.5</v>
      </c>
      <c r="K195" s="10">
        <f t="shared" si="34"/>
        <v>30.1</v>
      </c>
      <c r="L195" s="10">
        <f t="shared" si="28"/>
        <v>23.607843137254903</v>
      </c>
    </row>
    <row r="196" spans="1:12" ht="36">
      <c r="A196" s="6" t="s">
        <v>35</v>
      </c>
      <c r="B196" s="65" t="s">
        <v>106</v>
      </c>
      <c r="C196" s="65" t="s">
        <v>8</v>
      </c>
      <c r="D196" s="65" t="s">
        <v>109</v>
      </c>
      <c r="E196" s="65" t="s">
        <v>116</v>
      </c>
      <c r="F196" s="65">
        <v>120</v>
      </c>
      <c r="G196" s="65"/>
      <c r="H196" s="65"/>
      <c r="I196" s="65"/>
      <c r="J196" s="10">
        <f t="shared" si="34"/>
        <v>127.5</v>
      </c>
      <c r="K196" s="10">
        <f t="shared" si="34"/>
        <v>30.1</v>
      </c>
      <c r="L196" s="10">
        <f t="shared" si="28"/>
        <v>23.607843137254903</v>
      </c>
    </row>
    <row r="197" spans="1:12">
      <c r="A197" s="6" t="s">
        <v>73</v>
      </c>
      <c r="B197" s="65" t="s">
        <v>106</v>
      </c>
      <c r="C197" s="65" t="s">
        <v>8</v>
      </c>
      <c r="D197" s="65" t="s">
        <v>109</v>
      </c>
      <c r="E197" s="65" t="s">
        <v>116</v>
      </c>
      <c r="F197" s="65">
        <v>120</v>
      </c>
      <c r="G197" s="105" t="s">
        <v>30</v>
      </c>
      <c r="H197" s="105"/>
      <c r="I197" s="105"/>
      <c r="J197" s="10">
        <f t="shared" si="34"/>
        <v>127.5</v>
      </c>
      <c r="K197" s="10">
        <f t="shared" si="34"/>
        <v>30.1</v>
      </c>
      <c r="L197" s="10">
        <f t="shared" si="28"/>
        <v>23.607843137254903</v>
      </c>
    </row>
    <row r="198" spans="1:12" ht="24">
      <c r="A198" s="6" t="s">
        <v>74</v>
      </c>
      <c r="B198" s="65" t="s">
        <v>106</v>
      </c>
      <c r="C198" s="65" t="s">
        <v>8</v>
      </c>
      <c r="D198" s="65" t="s">
        <v>109</v>
      </c>
      <c r="E198" s="65" t="s">
        <v>116</v>
      </c>
      <c r="F198" s="65">
        <v>120</v>
      </c>
      <c r="G198" s="65" t="s">
        <v>30</v>
      </c>
      <c r="H198" s="65" t="s">
        <v>102</v>
      </c>
      <c r="I198" s="105"/>
      <c r="J198" s="10">
        <f t="shared" si="34"/>
        <v>127.5</v>
      </c>
      <c r="K198" s="10">
        <f t="shared" si="34"/>
        <v>30.1</v>
      </c>
      <c r="L198" s="10">
        <f t="shared" si="28"/>
        <v>23.607843137254903</v>
      </c>
    </row>
    <row r="199" spans="1:12" ht="48" customHeight="1">
      <c r="A199" s="9" t="str">
        <f>A193</f>
        <v>Администрация Шугуровского сельского поселения Большеберезниковского муниципального района Республики Мордовия</v>
      </c>
      <c r="B199" s="65" t="s">
        <v>106</v>
      </c>
      <c r="C199" s="65" t="s">
        <v>8</v>
      </c>
      <c r="D199" s="65" t="s">
        <v>109</v>
      </c>
      <c r="E199" s="65" t="s">
        <v>116</v>
      </c>
      <c r="F199" s="65">
        <v>120</v>
      </c>
      <c r="G199" s="65" t="s">
        <v>30</v>
      </c>
      <c r="H199" s="65" t="s">
        <v>102</v>
      </c>
      <c r="I199" s="65">
        <f ca="1">'Приложение 2'!$B$9</f>
        <v>935</v>
      </c>
      <c r="J199" s="10">
        <f ca="1">'Приложение 2'!K103</f>
        <v>127.5</v>
      </c>
      <c r="K199" s="10">
        <f ca="1">'Приложение 2'!L103</f>
        <v>30.1</v>
      </c>
      <c r="L199" s="10">
        <f t="shared" si="28"/>
        <v>23.607843137254903</v>
      </c>
    </row>
    <row r="200" spans="1:12" ht="24">
      <c r="A200" s="9" t="s">
        <v>46</v>
      </c>
      <c r="B200" s="65" t="s">
        <v>106</v>
      </c>
      <c r="C200" s="65" t="s">
        <v>8</v>
      </c>
      <c r="D200" s="65" t="s">
        <v>109</v>
      </c>
      <c r="E200" s="65" t="s">
        <v>116</v>
      </c>
      <c r="F200" s="65">
        <v>200</v>
      </c>
      <c r="G200" s="65"/>
      <c r="H200" s="65"/>
      <c r="I200" s="105"/>
      <c r="J200" s="10">
        <f t="shared" ref="J200:K203" si="35">J201</f>
        <v>4.4000000000000004</v>
      </c>
      <c r="K200" s="10">
        <f t="shared" si="35"/>
        <v>0</v>
      </c>
      <c r="L200" s="10">
        <f t="shared" si="28"/>
        <v>0</v>
      </c>
    </row>
    <row r="201" spans="1:12" ht="36">
      <c r="A201" s="6" t="s">
        <v>47</v>
      </c>
      <c r="B201" s="65" t="s">
        <v>106</v>
      </c>
      <c r="C201" s="65" t="s">
        <v>8</v>
      </c>
      <c r="D201" s="65" t="s">
        <v>109</v>
      </c>
      <c r="E201" s="65" t="s">
        <v>116</v>
      </c>
      <c r="F201" s="65">
        <v>240</v>
      </c>
      <c r="G201" s="65"/>
      <c r="H201" s="65"/>
      <c r="I201" s="65"/>
      <c r="J201" s="10">
        <f t="shared" si="35"/>
        <v>4.4000000000000004</v>
      </c>
      <c r="K201" s="10">
        <f t="shared" si="35"/>
        <v>0</v>
      </c>
      <c r="L201" s="10">
        <f t="shared" si="28"/>
        <v>0</v>
      </c>
    </row>
    <row r="202" spans="1:12">
      <c r="A202" s="9" t="s">
        <v>73</v>
      </c>
      <c r="B202" s="65" t="s">
        <v>106</v>
      </c>
      <c r="C202" s="65" t="s">
        <v>8</v>
      </c>
      <c r="D202" s="65" t="s">
        <v>109</v>
      </c>
      <c r="E202" s="65" t="s">
        <v>116</v>
      </c>
      <c r="F202" s="65">
        <v>240</v>
      </c>
      <c r="G202" s="65" t="s">
        <v>30</v>
      </c>
      <c r="H202" s="65"/>
      <c r="I202" s="105"/>
      <c r="J202" s="10">
        <f t="shared" si="35"/>
        <v>4.4000000000000004</v>
      </c>
      <c r="K202" s="10">
        <f t="shared" si="35"/>
        <v>0</v>
      </c>
      <c r="L202" s="10">
        <f t="shared" si="28"/>
        <v>0</v>
      </c>
    </row>
    <row r="203" spans="1:12" ht="24">
      <c r="A203" s="6" t="s">
        <v>74</v>
      </c>
      <c r="B203" s="65" t="s">
        <v>106</v>
      </c>
      <c r="C203" s="65" t="s">
        <v>8</v>
      </c>
      <c r="D203" s="65" t="s">
        <v>109</v>
      </c>
      <c r="E203" s="65" t="s">
        <v>116</v>
      </c>
      <c r="F203" s="65">
        <v>240</v>
      </c>
      <c r="G203" s="65" t="s">
        <v>30</v>
      </c>
      <c r="H203" s="65" t="s">
        <v>102</v>
      </c>
      <c r="I203" s="65"/>
      <c r="J203" s="10">
        <f t="shared" si="35"/>
        <v>4.4000000000000004</v>
      </c>
      <c r="K203" s="10">
        <f t="shared" si="35"/>
        <v>0</v>
      </c>
      <c r="L203" s="10">
        <f t="shared" si="28"/>
        <v>0</v>
      </c>
    </row>
    <row r="204" spans="1:12" ht="50.25" customHeight="1">
      <c r="A204" s="9" t="str">
        <f>$A$199</f>
        <v>Администрация Шугуровского сельского поселения Большеберезниковского муниципального района Республики Мордовия</v>
      </c>
      <c r="B204" s="65" t="s">
        <v>106</v>
      </c>
      <c r="C204" s="65" t="s">
        <v>8</v>
      </c>
      <c r="D204" s="65" t="s">
        <v>109</v>
      </c>
      <c r="E204" s="65" t="s">
        <v>116</v>
      </c>
      <c r="F204" s="65">
        <v>240</v>
      </c>
      <c r="G204" s="65" t="s">
        <v>30</v>
      </c>
      <c r="H204" s="109" t="s">
        <v>102</v>
      </c>
      <c r="I204" s="109">
        <f ca="1">'Приложение 2'!$B$9</f>
        <v>935</v>
      </c>
      <c r="J204" s="10">
        <f ca="1">'Приложение 2'!K109</f>
        <v>4.4000000000000004</v>
      </c>
      <c r="K204" s="10">
        <f ca="1">'Приложение 2'!L109</f>
        <v>0</v>
      </c>
      <c r="L204" s="10">
        <f t="shared" si="28"/>
        <v>0</v>
      </c>
    </row>
    <row r="205" spans="1:12" ht="38.25" customHeight="1">
      <c r="A205" s="9" t="s">
        <v>280</v>
      </c>
      <c r="B205" s="65" t="s">
        <v>106</v>
      </c>
      <c r="C205" s="65" t="s">
        <v>8</v>
      </c>
      <c r="D205" s="65" t="s">
        <v>109</v>
      </c>
      <c r="E205" s="65" t="s">
        <v>281</v>
      </c>
      <c r="F205" s="65"/>
      <c r="G205" s="65"/>
      <c r="H205" s="109"/>
      <c r="I205" s="109"/>
      <c r="J205" s="10">
        <f t="shared" ref="J205:K209" si="36">J206</f>
        <v>177.8</v>
      </c>
      <c r="K205" s="10">
        <f t="shared" si="36"/>
        <v>0</v>
      </c>
      <c r="L205" s="10">
        <f t="shared" ref="L205:L210" si="37">K205/J205*100</f>
        <v>0</v>
      </c>
    </row>
    <row r="206" spans="1:12" ht="27.75" customHeight="1">
      <c r="A206" s="9" t="s">
        <v>46</v>
      </c>
      <c r="B206" s="65" t="s">
        <v>106</v>
      </c>
      <c r="C206" s="65" t="s">
        <v>8</v>
      </c>
      <c r="D206" s="65" t="s">
        <v>109</v>
      </c>
      <c r="E206" s="65" t="s">
        <v>281</v>
      </c>
      <c r="F206" s="65">
        <v>200</v>
      </c>
      <c r="G206" s="65"/>
      <c r="H206" s="65"/>
      <c r="I206" s="105"/>
      <c r="J206" s="10">
        <f t="shared" si="36"/>
        <v>177.8</v>
      </c>
      <c r="K206" s="10">
        <f t="shared" si="36"/>
        <v>0</v>
      </c>
      <c r="L206" s="10">
        <f t="shared" si="37"/>
        <v>0</v>
      </c>
    </row>
    <row r="207" spans="1:12" ht="39.75" customHeight="1">
      <c r="A207" s="6" t="s">
        <v>47</v>
      </c>
      <c r="B207" s="65" t="s">
        <v>106</v>
      </c>
      <c r="C207" s="65" t="s">
        <v>8</v>
      </c>
      <c r="D207" s="65" t="s">
        <v>109</v>
      </c>
      <c r="E207" s="65" t="s">
        <v>281</v>
      </c>
      <c r="F207" s="65">
        <v>240</v>
      </c>
      <c r="G207" s="65"/>
      <c r="H207" s="65"/>
      <c r="I207" s="65"/>
      <c r="J207" s="10">
        <f t="shared" si="36"/>
        <v>177.8</v>
      </c>
      <c r="K207" s="10">
        <f t="shared" si="36"/>
        <v>0</v>
      </c>
      <c r="L207" s="10">
        <f t="shared" si="37"/>
        <v>0</v>
      </c>
    </row>
    <row r="208" spans="1:12" ht="13.5" customHeight="1">
      <c r="A208" s="9" t="s">
        <v>78</v>
      </c>
      <c r="B208" s="65" t="s">
        <v>106</v>
      </c>
      <c r="C208" s="65" t="s">
        <v>8</v>
      </c>
      <c r="D208" s="65" t="s">
        <v>109</v>
      </c>
      <c r="E208" s="65" t="s">
        <v>281</v>
      </c>
      <c r="F208" s="65">
        <v>240</v>
      </c>
      <c r="G208" s="65" t="s">
        <v>104</v>
      </c>
      <c r="H208" s="65"/>
      <c r="I208" s="105"/>
      <c r="J208" s="10">
        <f t="shared" si="36"/>
        <v>177.8</v>
      </c>
      <c r="K208" s="10">
        <f t="shared" si="36"/>
        <v>0</v>
      </c>
      <c r="L208" s="10">
        <f t="shared" si="37"/>
        <v>0</v>
      </c>
    </row>
    <row r="209" spans="1:12" ht="14.25" customHeight="1">
      <c r="A209" s="6" t="s">
        <v>79</v>
      </c>
      <c r="B209" s="65" t="s">
        <v>106</v>
      </c>
      <c r="C209" s="65" t="s">
        <v>8</v>
      </c>
      <c r="D209" s="65" t="s">
        <v>109</v>
      </c>
      <c r="E209" s="65" t="s">
        <v>281</v>
      </c>
      <c r="F209" s="65">
        <v>240</v>
      </c>
      <c r="G209" s="65" t="s">
        <v>104</v>
      </c>
      <c r="H209" s="65" t="s">
        <v>102</v>
      </c>
      <c r="I209" s="65"/>
      <c r="J209" s="10">
        <f t="shared" si="36"/>
        <v>177.8</v>
      </c>
      <c r="K209" s="10">
        <f t="shared" si="36"/>
        <v>0</v>
      </c>
      <c r="L209" s="10">
        <f t="shared" si="37"/>
        <v>0</v>
      </c>
    </row>
    <row r="210" spans="1:12" ht="50.25" customHeight="1">
      <c r="A210" s="9" t="str">
        <f>$A$199</f>
        <v>Администрация Шугуровского сельского поселения Большеберезниковского муниципального района Республики Мордовия</v>
      </c>
      <c r="B210" s="65" t="s">
        <v>106</v>
      </c>
      <c r="C210" s="65" t="s">
        <v>8</v>
      </c>
      <c r="D210" s="65" t="s">
        <v>109</v>
      </c>
      <c r="E210" s="65" t="s">
        <v>281</v>
      </c>
      <c r="F210" s="65">
        <v>240</v>
      </c>
      <c r="G210" s="65" t="s">
        <v>104</v>
      </c>
      <c r="H210" s="109" t="s">
        <v>102</v>
      </c>
      <c r="I210" s="109">
        <f ca="1">'Приложение 2'!$B$9</f>
        <v>935</v>
      </c>
      <c r="J210" s="10">
        <f ca="1">'Приложение 2'!K223</f>
        <v>177.8</v>
      </c>
      <c r="K210" s="10">
        <f ca="1">'Приложение 2'!L223</f>
        <v>0</v>
      </c>
      <c r="L210" s="10">
        <f t="shared" si="37"/>
        <v>0</v>
      </c>
    </row>
    <row r="211" spans="1:12" ht="39.75" customHeight="1">
      <c r="A211" s="9" t="s">
        <v>305</v>
      </c>
      <c r="B211" s="65" t="s">
        <v>106</v>
      </c>
      <c r="C211" s="65" t="s">
        <v>8</v>
      </c>
      <c r="D211" s="65" t="s">
        <v>109</v>
      </c>
      <c r="E211" s="65" t="s">
        <v>272</v>
      </c>
      <c r="F211" s="65"/>
      <c r="G211" s="65"/>
      <c r="H211" s="109"/>
      <c r="I211" s="109"/>
      <c r="J211" s="10">
        <f t="shared" ref="J211:K215" si="38">J212</f>
        <v>31.1</v>
      </c>
      <c r="K211" s="10">
        <f t="shared" si="38"/>
        <v>0</v>
      </c>
      <c r="L211" s="10">
        <f t="shared" si="28"/>
        <v>0</v>
      </c>
    </row>
    <row r="212" spans="1:12" ht="24">
      <c r="A212" s="9" t="s">
        <v>46</v>
      </c>
      <c r="B212" s="65" t="s">
        <v>106</v>
      </c>
      <c r="C212" s="65" t="s">
        <v>8</v>
      </c>
      <c r="D212" s="65" t="s">
        <v>109</v>
      </c>
      <c r="E212" s="65" t="s">
        <v>272</v>
      </c>
      <c r="F212" s="65">
        <v>200</v>
      </c>
      <c r="G212" s="65"/>
      <c r="H212" s="65"/>
      <c r="I212" s="105"/>
      <c r="J212" s="10">
        <f t="shared" si="38"/>
        <v>31.1</v>
      </c>
      <c r="K212" s="10">
        <f t="shared" si="38"/>
        <v>0</v>
      </c>
      <c r="L212" s="10">
        <f t="shared" ref="L212:L217" si="39">K212/J212*100</f>
        <v>0</v>
      </c>
    </row>
    <row r="213" spans="1:12" ht="36">
      <c r="A213" s="6" t="s">
        <v>47</v>
      </c>
      <c r="B213" s="65" t="s">
        <v>106</v>
      </c>
      <c r="C213" s="65" t="s">
        <v>8</v>
      </c>
      <c r="D213" s="65" t="s">
        <v>109</v>
      </c>
      <c r="E213" s="65" t="s">
        <v>272</v>
      </c>
      <c r="F213" s="65">
        <v>240</v>
      </c>
      <c r="G213" s="65"/>
      <c r="H213" s="65"/>
      <c r="I213" s="65"/>
      <c r="J213" s="10">
        <f t="shared" si="38"/>
        <v>31.1</v>
      </c>
      <c r="K213" s="10">
        <f t="shared" si="38"/>
        <v>0</v>
      </c>
      <c r="L213" s="10">
        <f t="shared" si="39"/>
        <v>0</v>
      </c>
    </row>
    <row r="214" spans="1:12" ht="24">
      <c r="A214" s="9" t="s">
        <v>270</v>
      </c>
      <c r="B214" s="65" t="s">
        <v>106</v>
      </c>
      <c r="C214" s="65" t="s">
        <v>8</v>
      </c>
      <c r="D214" s="65" t="s">
        <v>109</v>
      </c>
      <c r="E214" s="65" t="s">
        <v>272</v>
      </c>
      <c r="F214" s="65">
        <v>240</v>
      </c>
      <c r="G214" s="65" t="s">
        <v>102</v>
      </c>
      <c r="H214" s="65"/>
      <c r="I214" s="105"/>
      <c r="J214" s="10">
        <f t="shared" si="38"/>
        <v>31.1</v>
      </c>
      <c r="K214" s="10">
        <f t="shared" si="38"/>
        <v>0</v>
      </c>
      <c r="L214" s="10">
        <f t="shared" si="39"/>
        <v>0</v>
      </c>
    </row>
    <row r="215" spans="1:12" ht="48">
      <c r="A215" s="6" t="s">
        <v>271</v>
      </c>
      <c r="B215" s="65" t="s">
        <v>106</v>
      </c>
      <c r="C215" s="65" t="s">
        <v>8</v>
      </c>
      <c r="D215" s="65" t="s">
        <v>109</v>
      </c>
      <c r="E215" s="65" t="s">
        <v>272</v>
      </c>
      <c r="F215" s="65">
        <v>240</v>
      </c>
      <c r="G215" s="65" t="s">
        <v>102</v>
      </c>
      <c r="H215" s="65" t="s">
        <v>17</v>
      </c>
      <c r="I215" s="65"/>
      <c r="J215" s="10">
        <f t="shared" si="38"/>
        <v>31.1</v>
      </c>
      <c r="K215" s="10">
        <f t="shared" si="38"/>
        <v>0</v>
      </c>
      <c r="L215" s="10">
        <f t="shared" si="39"/>
        <v>0</v>
      </c>
    </row>
    <row r="216" spans="1:12" ht="47.25" customHeight="1">
      <c r="A216" s="9" t="str">
        <f>$A$199</f>
        <v>Администрация Шугуровского сельского поселения Большеберезниковского муниципального района Республики Мордовия</v>
      </c>
      <c r="B216" s="65" t="s">
        <v>106</v>
      </c>
      <c r="C216" s="65" t="s">
        <v>8</v>
      </c>
      <c r="D216" s="65" t="s">
        <v>109</v>
      </c>
      <c r="E216" s="65" t="s">
        <v>272</v>
      </c>
      <c r="F216" s="65">
        <v>240</v>
      </c>
      <c r="G216" s="65" t="s">
        <v>102</v>
      </c>
      <c r="H216" s="109" t="s">
        <v>17</v>
      </c>
      <c r="I216" s="109">
        <f ca="1">'Приложение 2'!$B$9</f>
        <v>935</v>
      </c>
      <c r="J216" s="10">
        <f ca="1">'Приложение 2'!K120</f>
        <v>31.1</v>
      </c>
      <c r="K216" s="10">
        <f ca="1">'Приложение 2'!L120</f>
        <v>0</v>
      </c>
      <c r="L216" s="10">
        <f t="shared" si="39"/>
        <v>0</v>
      </c>
    </row>
    <row r="217" spans="1:12" ht="57" hidden="1" customHeight="1">
      <c r="A217" s="9" t="s">
        <v>291</v>
      </c>
      <c r="B217" s="65" t="s">
        <v>106</v>
      </c>
      <c r="C217" s="65" t="s">
        <v>8</v>
      </c>
      <c r="D217" s="65" t="s">
        <v>109</v>
      </c>
      <c r="E217" s="65" t="s">
        <v>290</v>
      </c>
      <c r="F217" s="65"/>
      <c r="G217" s="65"/>
      <c r="H217" s="109"/>
      <c r="I217" s="109"/>
      <c r="J217" s="10">
        <f t="shared" ref="J217:K221" si="40">J218</f>
        <v>0</v>
      </c>
      <c r="K217" s="10">
        <f t="shared" si="40"/>
        <v>0</v>
      </c>
      <c r="L217" s="10" t="e">
        <f t="shared" si="39"/>
        <v>#DIV/0!</v>
      </c>
    </row>
    <row r="218" spans="1:12" ht="24" hidden="1">
      <c r="A218" s="9" t="s">
        <v>46</v>
      </c>
      <c r="B218" s="65" t="s">
        <v>106</v>
      </c>
      <c r="C218" s="65" t="s">
        <v>8</v>
      </c>
      <c r="D218" s="65" t="s">
        <v>109</v>
      </c>
      <c r="E218" s="65" t="s">
        <v>290</v>
      </c>
      <c r="F218" s="65">
        <v>200</v>
      </c>
      <c r="G218" s="65"/>
      <c r="H218" s="65"/>
      <c r="I218" s="105"/>
      <c r="J218" s="10">
        <f t="shared" si="40"/>
        <v>0</v>
      </c>
      <c r="K218" s="10">
        <f t="shared" si="40"/>
        <v>0</v>
      </c>
      <c r="L218" s="10" t="e">
        <f>K218/J218*100</f>
        <v>#DIV/0!</v>
      </c>
    </row>
    <row r="219" spans="1:12" ht="36" hidden="1">
      <c r="A219" s="6" t="s">
        <v>47</v>
      </c>
      <c r="B219" s="65" t="s">
        <v>106</v>
      </c>
      <c r="C219" s="65" t="s">
        <v>8</v>
      </c>
      <c r="D219" s="65" t="s">
        <v>109</v>
      </c>
      <c r="E219" s="65" t="s">
        <v>290</v>
      </c>
      <c r="F219" s="65">
        <v>240</v>
      </c>
      <c r="G219" s="65"/>
      <c r="H219" s="65"/>
      <c r="I219" s="65"/>
      <c r="J219" s="10">
        <f t="shared" si="40"/>
        <v>0</v>
      </c>
      <c r="K219" s="10">
        <f t="shared" si="40"/>
        <v>0</v>
      </c>
      <c r="L219" s="10" t="e">
        <f>K219/J219*100</f>
        <v>#DIV/0!</v>
      </c>
    </row>
    <row r="220" spans="1:12" hidden="1">
      <c r="A220" s="66" t="s">
        <v>76</v>
      </c>
      <c r="B220" s="65" t="s">
        <v>106</v>
      </c>
      <c r="C220" s="65" t="s">
        <v>8</v>
      </c>
      <c r="D220" s="65" t="s">
        <v>109</v>
      </c>
      <c r="E220" s="65" t="s">
        <v>290</v>
      </c>
      <c r="F220" s="65">
        <v>240</v>
      </c>
      <c r="G220" s="65" t="s">
        <v>100</v>
      </c>
      <c r="H220" s="65"/>
      <c r="I220" s="105"/>
      <c r="J220" s="10">
        <f t="shared" si="40"/>
        <v>0</v>
      </c>
      <c r="K220" s="10">
        <f t="shared" si="40"/>
        <v>0</v>
      </c>
      <c r="L220" s="10" t="e">
        <f>K220/J220*100</f>
        <v>#DIV/0!</v>
      </c>
    </row>
    <row r="221" spans="1:12" hidden="1">
      <c r="A221" s="6" t="s">
        <v>292</v>
      </c>
      <c r="B221" s="65" t="s">
        <v>106</v>
      </c>
      <c r="C221" s="65" t="s">
        <v>8</v>
      </c>
      <c r="D221" s="65" t="s">
        <v>109</v>
      </c>
      <c r="E221" s="65" t="s">
        <v>290</v>
      </c>
      <c r="F221" s="65">
        <v>240</v>
      </c>
      <c r="G221" s="65" t="s">
        <v>100</v>
      </c>
      <c r="H221" s="65" t="s">
        <v>104</v>
      </c>
      <c r="I221" s="65"/>
      <c r="J221" s="10">
        <f t="shared" si="40"/>
        <v>0</v>
      </c>
      <c r="K221" s="10">
        <f t="shared" si="40"/>
        <v>0</v>
      </c>
      <c r="L221" s="10" t="e">
        <f>K221/J221*100</f>
        <v>#DIV/0!</v>
      </c>
    </row>
    <row r="222" spans="1:12" ht="11.25" hidden="1" customHeight="1">
      <c r="A222" s="9" t="str">
        <f>$A$199</f>
        <v>Администрация Шугуровского сельского поселения Большеберезниковского муниципального района Республики Мордовия</v>
      </c>
      <c r="B222" s="65" t="s">
        <v>106</v>
      </c>
      <c r="C222" s="65" t="s">
        <v>8</v>
      </c>
      <c r="D222" s="65" t="s">
        <v>109</v>
      </c>
      <c r="E222" s="65" t="s">
        <v>290</v>
      </c>
      <c r="F222" s="65">
        <v>240</v>
      </c>
      <c r="G222" s="65" t="s">
        <v>100</v>
      </c>
      <c r="H222" s="109" t="s">
        <v>104</v>
      </c>
      <c r="I222" s="109">
        <f ca="1">'Приложение 2'!$B$9</f>
        <v>935</v>
      </c>
      <c r="J222" s="10">
        <f ca="1">'Приложение 2'!K127</f>
        <v>0</v>
      </c>
      <c r="K222" s="10">
        <f ca="1">'Приложение 2'!L127</f>
        <v>0</v>
      </c>
      <c r="L222" s="10" t="e">
        <f>K222/J222*100</f>
        <v>#DIV/0!</v>
      </c>
    </row>
  </sheetData>
  <mergeCells count="11">
    <mergeCell ref="I1:L1"/>
    <mergeCell ref="I2:L2"/>
    <mergeCell ref="A3:L3"/>
    <mergeCell ref="I4:L4"/>
    <mergeCell ref="H5:H6"/>
    <mergeCell ref="I5:I6"/>
    <mergeCell ref="J5:L5"/>
    <mergeCell ref="A5:A6"/>
    <mergeCell ref="B5:E6"/>
    <mergeCell ref="F5:F6"/>
    <mergeCell ref="G5:G6"/>
  </mergeCells>
  <phoneticPr fontId="0" type="noConversion"/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  <rowBreaks count="3" manualBreakCount="3">
    <brk id="138" max="11" man="1"/>
    <brk id="164" max="11" man="1"/>
    <brk id="1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10" zoomScale="90" zoomScaleSheetLayoutView="90" workbookViewId="0">
      <selection activeCell="B32" sqref="B32"/>
    </sheetView>
  </sheetViews>
  <sheetFormatPr defaultRowHeight="12.75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16384" width="9.33203125" style="28"/>
  </cols>
  <sheetData>
    <row r="1" spans="1:9" ht="15">
      <c r="C1" s="234" t="s">
        <v>144</v>
      </c>
      <c r="D1" s="234"/>
      <c r="E1" s="234"/>
    </row>
    <row r="2" spans="1:9" ht="15.75">
      <c r="B2" s="29"/>
      <c r="C2" s="235" t="str">
        <f ca="1">'Приложение 1'!$C$2</f>
        <v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v>
      </c>
      <c r="D2" s="236"/>
      <c r="E2" s="236"/>
      <c r="F2" s="30"/>
    </row>
    <row r="3" spans="1:9" ht="15.75">
      <c r="A3" s="31"/>
      <c r="B3" s="32"/>
      <c r="C3" s="236"/>
      <c r="D3" s="236"/>
      <c r="E3" s="236"/>
      <c r="F3" s="30"/>
    </row>
    <row r="4" spans="1:9" ht="15.75" customHeight="1">
      <c r="B4" s="32"/>
      <c r="C4" s="236"/>
      <c r="D4" s="236"/>
      <c r="E4" s="236"/>
      <c r="F4" s="30"/>
    </row>
    <row r="5" spans="1:9" ht="15.75">
      <c r="B5" s="31"/>
      <c r="C5" s="236"/>
      <c r="D5" s="236"/>
      <c r="E5" s="236"/>
      <c r="F5" s="30"/>
    </row>
    <row r="6" spans="1:9" ht="49.5" customHeight="1">
      <c r="B6" s="31"/>
      <c r="C6" s="236"/>
      <c r="D6" s="236"/>
      <c r="E6" s="236"/>
      <c r="F6" s="30"/>
    </row>
    <row r="7" spans="1:9" ht="12.75" customHeight="1">
      <c r="A7" s="33"/>
      <c r="B7" s="34"/>
      <c r="C7" s="34"/>
      <c r="D7" s="34"/>
      <c r="E7" s="34"/>
      <c r="F7" s="30"/>
    </row>
    <row r="8" spans="1:9" ht="68.25" customHeight="1">
      <c r="A8" s="233" t="s">
        <v>299</v>
      </c>
      <c r="B8" s="233"/>
      <c r="C8" s="233"/>
      <c r="D8" s="233"/>
      <c r="E8" s="233"/>
      <c r="F8" s="30"/>
    </row>
    <row r="9" spans="1:9">
      <c r="A9" s="35"/>
      <c r="B9" s="30"/>
      <c r="C9" s="30"/>
      <c r="D9" s="30"/>
      <c r="E9" s="30"/>
      <c r="F9" s="36"/>
    </row>
    <row r="10" spans="1:9" ht="36.75" customHeight="1">
      <c r="A10" s="237" t="s">
        <v>23</v>
      </c>
      <c r="B10" s="238" t="s">
        <v>24</v>
      </c>
      <c r="C10" s="237" t="s">
        <v>25</v>
      </c>
      <c r="D10" s="237"/>
      <c r="E10" s="237"/>
      <c r="F10" s="37"/>
      <c r="H10" s="38"/>
      <c r="I10" s="39"/>
    </row>
    <row r="11" spans="1:9" ht="36" customHeight="1">
      <c r="A11" s="237"/>
      <c r="B11" s="238"/>
      <c r="C11" s="27" t="s">
        <v>252</v>
      </c>
      <c r="D11" s="27" t="s">
        <v>253</v>
      </c>
      <c r="E11" s="195" t="s">
        <v>254</v>
      </c>
      <c r="F11" s="40"/>
      <c r="H11" s="39"/>
      <c r="I11" s="39"/>
    </row>
    <row r="12" spans="1:9" ht="15.75">
      <c r="A12" s="41" t="s">
        <v>8</v>
      </c>
      <c r="B12" s="42" t="s">
        <v>9</v>
      </c>
      <c r="C12" s="42" t="s">
        <v>10</v>
      </c>
      <c r="D12" s="42" t="s">
        <v>11</v>
      </c>
      <c r="E12" s="43">
        <v>5</v>
      </c>
      <c r="F12" s="40"/>
      <c r="H12" s="39"/>
      <c r="I12" s="39"/>
    </row>
    <row r="13" spans="1:9" ht="15.75">
      <c r="A13" s="121" t="s">
        <v>182</v>
      </c>
      <c r="B13" s="122" t="s">
        <v>183</v>
      </c>
      <c r="C13" s="123">
        <v>177.4</v>
      </c>
      <c r="D13" s="123">
        <v>167.3</v>
      </c>
      <c r="E13" s="123">
        <f>D13/C13*100</f>
        <v>94.306651634723792</v>
      </c>
      <c r="F13" s="44"/>
      <c r="G13" s="44"/>
      <c r="H13" s="44"/>
    </row>
    <row r="14" spans="1:9" s="45" customFormat="1" ht="15" hidden="1">
      <c r="A14" s="124"/>
      <c r="B14" s="125" t="s">
        <v>184</v>
      </c>
      <c r="C14" s="126"/>
      <c r="D14" s="126"/>
      <c r="E14" s="127"/>
    </row>
    <row r="15" spans="1:9" s="45" customFormat="1" ht="15" hidden="1">
      <c r="A15" s="128" t="s">
        <v>182</v>
      </c>
      <c r="B15" s="115" t="s">
        <v>208</v>
      </c>
      <c r="C15" s="123">
        <v>0</v>
      </c>
      <c r="D15" s="123">
        <v>0</v>
      </c>
      <c r="E15" s="123">
        <v>0</v>
      </c>
      <c r="F15" s="46"/>
    </row>
    <row r="16" spans="1:9" s="45" customFormat="1" ht="13.5" hidden="1" customHeight="1">
      <c r="A16" s="128"/>
      <c r="B16" s="115" t="s">
        <v>185</v>
      </c>
      <c r="C16" s="129"/>
      <c r="D16" s="129"/>
      <c r="E16" s="130"/>
      <c r="F16" s="46"/>
    </row>
    <row r="17" spans="1:9" s="45" customFormat="1" ht="1.5" hidden="1" customHeight="1">
      <c r="A17" s="128" t="s">
        <v>186</v>
      </c>
      <c r="B17" s="115" t="s">
        <v>187</v>
      </c>
      <c r="C17" s="129">
        <f>C18</f>
        <v>0</v>
      </c>
      <c r="D17" s="129">
        <f>D18</f>
        <v>0</v>
      </c>
      <c r="E17" s="129" t="e">
        <f t="shared" ref="E17:E23" si="0">D17/C17*100</f>
        <v>#DIV/0!</v>
      </c>
    </row>
    <row r="18" spans="1:9" s="45" customFormat="1" ht="30" hidden="1">
      <c r="A18" s="128" t="s">
        <v>188</v>
      </c>
      <c r="B18" s="115" t="s">
        <v>209</v>
      </c>
      <c r="C18" s="207">
        <f>C19</f>
        <v>0</v>
      </c>
      <c r="D18" s="207">
        <f>D19</f>
        <v>0</v>
      </c>
      <c r="E18" s="207" t="e">
        <f t="shared" si="0"/>
        <v>#DIV/0!</v>
      </c>
    </row>
    <row r="19" spans="1:9" s="45" customFormat="1" ht="34.5" hidden="1" customHeight="1">
      <c r="A19" s="128" t="s">
        <v>189</v>
      </c>
      <c r="B19" s="115" t="s">
        <v>222</v>
      </c>
      <c r="C19" s="207">
        <v>0</v>
      </c>
      <c r="D19" s="207">
        <v>0</v>
      </c>
      <c r="E19" s="207" t="e">
        <f t="shared" si="0"/>
        <v>#DIV/0!</v>
      </c>
      <c r="F19" s="47"/>
    </row>
    <row r="20" spans="1:9" s="45" customFormat="1" ht="30" hidden="1">
      <c r="A20" s="128" t="s">
        <v>210</v>
      </c>
      <c r="B20" s="115" t="s">
        <v>211</v>
      </c>
      <c r="C20" s="207">
        <f t="shared" ref="C20:D22" si="1">C21</f>
        <v>0</v>
      </c>
      <c r="D20" s="207">
        <f t="shared" si="1"/>
        <v>0</v>
      </c>
      <c r="E20" s="207" t="e">
        <f t="shared" si="0"/>
        <v>#DIV/0!</v>
      </c>
      <c r="F20" s="47"/>
    </row>
    <row r="21" spans="1:9" s="45" customFormat="1" ht="29.25" hidden="1" customHeight="1">
      <c r="A21" s="128" t="s">
        <v>212</v>
      </c>
      <c r="B21" s="115" t="s">
        <v>213</v>
      </c>
      <c r="C21" s="207">
        <f t="shared" si="1"/>
        <v>0</v>
      </c>
      <c r="D21" s="207">
        <f t="shared" si="1"/>
        <v>0</v>
      </c>
      <c r="E21" s="207" t="e">
        <f t="shared" si="0"/>
        <v>#DIV/0!</v>
      </c>
      <c r="F21" s="47"/>
    </row>
    <row r="22" spans="1:9" s="45" customFormat="1" ht="45" hidden="1">
      <c r="A22" s="128" t="s">
        <v>214</v>
      </c>
      <c r="B22" s="115" t="s">
        <v>215</v>
      </c>
      <c r="C22" s="207">
        <f t="shared" si="1"/>
        <v>0</v>
      </c>
      <c r="D22" s="207">
        <f t="shared" si="1"/>
        <v>0</v>
      </c>
      <c r="E22" s="207" t="e">
        <f t="shared" si="0"/>
        <v>#DIV/0!</v>
      </c>
      <c r="F22" s="47"/>
    </row>
    <row r="23" spans="1:9" s="45" customFormat="1" ht="45" hidden="1">
      <c r="A23" s="128" t="s">
        <v>216</v>
      </c>
      <c r="B23" s="115" t="s">
        <v>217</v>
      </c>
      <c r="C23" s="207">
        <v>0</v>
      </c>
      <c r="D23" s="207">
        <v>0</v>
      </c>
      <c r="E23" s="207" t="e">
        <f t="shared" si="0"/>
        <v>#DIV/0!</v>
      </c>
      <c r="F23" s="47"/>
    </row>
    <row r="24" spans="1:9" s="45" customFormat="1" ht="15" hidden="1">
      <c r="A24" s="131" t="s">
        <v>182</v>
      </c>
      <c r="B24" s="115" t="s">
        <v>190</v>
      </c>
      <c r="C24" s="207"/>
      <c r="D24" s="207"/>
      <c r="E24" s="208"/>
      <c r="F24" s="46"/>
    </row>
    <row r="25" spans="1:9" s="45" customFormat="1" ht="15" hidden="1">
      <c r="A25" s="131"/>
      <c r="B25" s="115" t="s">
        <v>185</v>
      </c>
      <c r="C25" s="207"/>
      <c r="D25" s="207"/>
      <c r="E25" s="208"/>
      <c r="F25" s="47"/>
    </row>
    <row r="26" spans="1:9" s="45" customFormat="1" ht="15" hidden="1">
      <c r="A26" s="131" t="s">
        <v>182</v>
      </c>
      <c r="B26" s="115" t="s">
        <v>191</v>
      </c>
      <c r="C26" s="207"/>
      <c r="D26" s="207"/>
      <c r="E26" s="208"/>
      <c r="F26" s="47"/>
    </row>
    <row r="27" spans="1:9" s="45" customFormat="1" ht="30">
      <c r="A27" s="131" t="s">
        <v>192</v>
      </c>
      <c r="B27" s="115" t="s">
        <v>193</v>
      </c>
      <c r="C27" s="207">
        <v>177.8</v>
      </c>
      <c r="D27" s="207">
        <f>D37+D32</f>
        <v>167.3</v>
      </c>
      <c r="E27" s="207">
        <f t="shared" ref="E27:E37" si="2">D27/C27*100</f>
        <v>94.094488188976371</v>
      </c>
      <c r="F27" s="48"/>
      <c r="G27" s="49"/>
    </row>
    <row r="28" spans="1:9" ht="15.75">
      <c r="A28" s="131" t="s">
        <v>182</v>
      </c>
      <c r="B28" s="115" t="s">
        <v>194</v>
      </c>
      <c r="C28" s="207">
        <f t="shared" ref="C28:D31" si="3">C29</f>
        <v>-2434.6</v>
      </c>
      <c r="D28" s="207">
        <f t="shared" si="3"/>
        <v>-326.5</v>
      </c>
      <c r="E28" s="207">
        <f t="shared" si="2"/>
        <v>13.410827240614475</v>
      </c>
      <c r="F28" s="232"/>
      <c r="G28" s="232"/>
      <c r="H28" s="50"/>
      <c r="I28" s="51"/>
    </row>
    <row r="29" spans="1:9" ht="15.75">
      <c r="A29" s="131" t="s">
        <v>219</v>
      </c>
      <c r="B29" s="132" t="s">
        <v>218</v>
      </c>
      <c r="C29" s="207">
        <f t="shared" si="3"/>
        <v>-2434.6</v>
      </c>
      <c r="D29" s="207">
        <f t="shared" si="3"/>
        <v>-326.5</v>
      </c>
      <c r="E29" s="207">
        <f t="shared" si="2"/>
        <v>13.410827240614475</v>
      </c>
      <c r="F29" s="52"/>
      <c r="G29" s="52"/>
      <c r="H29" s="50"/>
      <c r="I29" s="51"/>
    </row>
    <row r="30" spans="1:9" ht="15.75">
      <c r="A30" s="131" t="s">
        <v>195</v>
      </c>
      <c r="B30" s="132" t="s">
        <v>196</v>
      </c>
      <c r="C30" s="207">
        <f t="shared" si="3"/>
        <v>-2434.6</v>
      </c>
      <c r="D30" s="207">
        <f t="shared" si="3"/>
        <v>-326.5</v>
      </c>
      <c r="E30" s="207">
        <f t="shared" si="2"/>
        <v>13.410827240614475</v>
      </c>
      <c r="F30" s="52"/>
      <c r="G30" s="52"/>
      <c r="H30" s="50"/>
      <c r="I30" s="51"/>
    </row>
    <row r="31" spans="1:9" ht="15.75">
      <c r="A31" s="131" t="s">
        <v>197</v>
      </c>
      <c r="B31" s="132" t="s">
        <v>198</v>
      </c>
      <c r="C31" s="207">
        <f t="shared" si="3"/>
        <v>-2434.6</v>
      </c>
      <c r="D31" s="207">
        <f t="shared" si="3"/>
        <v>-326.5</v>
      </c>
      <c r="E31" s="207">
        <f t="shared" si="2"/>
        <v>13.410827240614475</v>
      </c>
      <c r="F31" s="52"/>
      <c r="G31" s="52"/>
      <c r="H31" s="50"/>
      <c r="I31" s="51"/>
    </row>
    <row r="32" spans="1:9" ht="30">
      <c r="A32" s="131" t="s">
        <v>199</v>
      </c>
      <c r="B32" s="115" t="s">
        <v>200</v>
      </c>
      <c r="C32" s="207">
        <v>-2434.6</v>
      </c>
      <c r="D32" s="207">
        <v>-326.5</v>
      </c>
      <c r="E32" s="207">
        <f t="shared" si="2"/>
        <v>13.410827240614475</v>
      </c>
      <c r="F32" s="52"/>
      <c r="G32" s="52"/>
      <c r="H32" s="50"/>
      <c r="I32" s="51"/>
    </row>
    <row r="33" spans="1:9" ht="15.75">
      <c r="A33" s="131" t="s">
        <v>182</v>
      </c>
      <c r="B33" s="115" t="s">
        <v>201</v>
      </c>
      <c r="C33" s="209">
        <f t="shared" ref="C33:D36" si="4">C34</f>
        <v>2612.4</v>
      </c>
      <c r="D33" s="209">
        <f t="shared" si="4"/>
        <v>493.8</v>
      </c>
      <c r="E33" s="209">
        <f t="shared" si="2"/>
        <v>18.902158934313277</v>
      </c>
      <c r="F33" s="52"/>
      <c r="G33" s="52"/>
      <c r="H33" s="50"/>
      <c r="I33" s="51"/>
    </row>
    <row r="34" spans="1:9" ht="15.75">
      <c r="A34" s="131" t="s">
        <v>220</v>
      </c>
      <c r="B34" s="115" t="s">
        <v>221</v>
      </c>
      <c r="C34" s="209">
        <f t="shared" si="4"/>
        <v>2612.4</v>
      </c>
      <c r="D34" s="209">
        <f t="shared" si="4"/>
        <v>493.8</v>
      </c>
      <c r="E34" s="209">
        <f t="shared" si="2"/>
        <v>18.902158934313277</v>
      </c>
      <c r="F34" s="52"/>
      <c r="G34" s="52"/>
      <c r="H34" s="50"/>
      <c r="I34" s="51"/>
    </row>
    <row r="35" spans="1:9" ht="15.75">
      <c r="A35" s="131" t="s">
        <v>202</v>
      </c>
      <c r="B35" s="115" t="s">
        <v>203</v>
      </c>
      <c r="C35" s="209">
        <f t="shared" si="4"/>
        <v>2612.4</v>
      </c>
      <c r="D35" s="209">
        <f t="shared" si="4"/>
        <v>493.8</v>
      </c>
      <c r="E35" s="209">
        <f t="shared" si="2"/>
        <v>18.902158934313277</v>
      </c>
      <c r="F35" s="52"/>
      <c r="G35" s="52"/>
      <c r="H35" s="50"/>
      <c r="I35" s="51"/>
    </row>
    <row r="36" spans="1:9" ht="15.75">
      <c r="A36" s="131" t="s">
        <v>204</v>
      </c>
      <c r="B36" s="115" t="s">
        <v>205</v>
      </c>
      <c r="C36" s="209">
        <f t="shared" si="4"/>
        <v>2612.4</v>
      </c>
      <c r="D36" s="209">
        <f t="shared" si="4"/>
        <v>493.8</v>
      </c>
      <c r="E36" s="209">
        <f t="shared" si="2"/>
        <v>18.902158934313277</v>
      </c>
      <c r="F36" s="52"/>
      <c r="G36" s="52"/>
      <c r="H36" s="50"/>
      <c r="I36" s="51"/>
    </row>
    <row r="37" spans="1:9" ht="30">
      <c r="A37" s="131" t="s">
        <v>206</v>
      </c>
      <c r="B37" s="115" t="s">
        <v>207</v>
      </c>
      <c r="C37" s="209">
        <v>2612.4</v>
      </c>
      <c r="D37" s="209">
        <v>493.8</v>
      </c>
      <c r="E37" s="209">
        <f t="shared" si="2"/>
        <v>18.902158934313277</v>
      </c>
    </row>
    <row r="38" spans="1:9">
      <c r="C38" s="53"/>
      <c r="E38" s="53"/>
      <c r="F38" s="54"/>
    </row>
    <row r="39" spans="1:9">
      <c r="C39" s="53"/>
    </row>
    <row r="40" spans="1:9">
      <c r="C40" s="53"/>
      <c r="D40" s="53"/>
      <c r="E40" s="53"/>
    </row>
    <row r="41" spans="1:9">
      <c r="C41" s="53"/>
      <c r="D41" s="53"/>
      <c r="E41" s="53"/>
    </row>
    <row r="42" spans="1:9">
      <c r="C42" s="53"/>
      <c r="D42" s="53"/>
      <c r="E42" s="53"/>
    </row>
    <row r="43" spans="1:9">
      <c r="C43" s="53"/>
    </row>
    <row r="44" spans="1:9">
      <c r="C44" s="53"/>
    </row>
    <row r="47" spans="1:9">
      <c r="C47" s="53"/>
    </row>
    <row r="48" spans="1:9">
      <c r="C48" s="53"/>
      <c r="D48" s="55"/>
    </row>
    <row r="49" spans="2:4">
      <c r="B49" s="53"/>
      <c r="C49" s="53"/>
      <c r="D49" s="56"/>
    </row>
    <row r="50" spans="2:4">
      <c r="C50" s="53"/>
      <c r="D50" s="55"/>
    </row>
    <row r="51" spans="2:4">
      <c r="C51" s="53"/>
    </row>
    <row r="52" spans="2:4">
      <c r="D52" s="53"/>
    </row>
    <row r="53" spans="2:4">
      <c r="D53" s="53"/>
    </row>
    <row r="54" spans="2:4">
      <c r="B54" s="54"/>
      <c r="D54" s="53"/>
    </row>
    <row r="55" spans="2:4">
      <c r="C55" s="57"/>
      <c r="D55" s="58"/>
    </row>
    <row r="56" spans="2:4">
      <c r="D56" s="53"/>
    </row>
    <row r="57" spans="2:4">
      <c r="D57" s="53"/>
    </row>
    <row r="58" spans="2:4">
      <c r="D58" s="53"/>
    </row>
    <row r="59" spans="2:4">
      <c r="D59" s="53"/>
    </row>
    <row r="60" spans="2:4">
      <c r="D60" s="53"/>
    </row>
    <row r="62" spans="2:4">
      <c r="C62" s="53"/>
    </row>
    <row r="63" spans="2:4">
      <c r="C63" s="53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phoneticPr fontId="0" type="noConversion"/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7" workbookViewId="0">
      <selection activeCell="J21" sqref="J21"/>
    </sheetView>
  </sheetViews>
  <sheetFormatPr defaultRowHeight="12.75"/>
  <cols>
    <col min="1" max="1" width="6.1640625" style="59" customWidth="1"/>
    <col min="2" max="4" width="9.33203125" style="59"/>
    <col min="5" max="5" width="28.83203125" style="59" customWidth="1"/>
    <col min="6" max="6" width="19" style="59" customWidth="1"/>
    <col min="7" max="7" width="13.6640625" style="59" customWidth="1"/>
    <col min="8" max="8" width="7.83203125" style="59" customWidth="1"/>
    <col min="9" max="16384" width="9.33203125" style="59"/>
  </cols>
  <sheetData>
    <row r="1" spans="1:10" ht="15.75">
      <c r="F1" s="250" t="s">
        <v>179</v>
      </c>
      <c r="G1" s="251"/>
      <c r="H1" s="251"/>
      <c r="I1" s="251"/>
      <c r="J1" s="251"/>
    </row>
    <row r="2" spans="1:10" ht="21" customHeight="1">
      <c r="B2" s="29"/>
      <c r="C2" s="29"/>
      <c r="D2" s="29"/>
      <c r="E2" s="29"/>
      <c r="F2" s="252" t="str">
        <f ca="1">'Приложение 1'!$C$2</f>
        <v xml:space="preserve"> к решению  Совета депутатов Шугуровского сельского поселения Большеберезниковского 
муниципального района Республики Мордовия «Об исполнении бюджета Шугуровского сельского поселения Большеберезниковского муниципального района  Республики Мордовия за I квартал 2024 года»</v>
      </c>
      <c r="G2" s="252"/>
      <c r="H2" s="252"/>
      <c r="I2" s="252"/>
      <c r="J2" s="252"/>
    </row>
    <row r="3" spans="1:10" ht="22.5" customHeight="1">
      <c r="B3" s="29"/>
      <c r="C3" s="29"/>
      <c r="D3" s="29"/>
      <c r="E3" s="29"/>
      <c r="F3" s="252"/>
      <c r="G3" s="252"/>
      <c r="H3" s="252"/>
      <c r="I3" s="252"/>
      <c r="J3" s="252"/>
    </row>
    <row r="4" spans="1:10" ht="24.75" customHeight="1">
      <c r="B4" s="29"/>
      <c r="C4" s="29"/>
      <c r="D4" s="29"/>
      <c r="E4" s="29"/>
      <c r="F4" s="252"/>
      <c r="G4" s="252"/>
      <c r="H4" s="252"/>
      <c r="I4" s="252"/>
      <c r="J4" s="252"/>
    </row>
    <row r="5" spans="1:10" ht="27.75" customHeight="1">
      <c r="B5" s="29"/>
      <c r="C5" s="29"/>
      <c r="D5" s="29"/>
      <c r="E5" s="29"/>
      <c r="F5" s="252"/>
      <c r="G5" s="252"/>
      <c r="H5" s="252"/>
      <c r="I5" s="252"/>
      <c r="J5" s="252"/>
    </row>
    <row r="6" spans="1:10" ht="15.75" customHeight="1">
      <c r="B6" s="31"/>
      <c r="C6" s="31"/>
      <c r="D6" s="31"/>
      <c r="E6" s="31"/>
      <c r="F6" s="252"/>
      <c r="G6" s="252"/>
      <c r="H6" s="252"/>
      <c r="I6" s="252"/>
      <c r="J6" s="252"/>
    </row>
    <row r="7" spans="1:10" ht="11.25" customHeight="1">
      <c r="B7" s="31"/>
      <c r="C7" s="31"/>
      <c r="D7" s="31"/>
      <c r="E7" s="31"/>
      <c r="F7" s="60"/>
      <c r="G7" s="60"/>
      <c r="H7" s="60"/>
      <c r="I7" s="60"/>
      <c r="J7" s="60"/>
    </row>
    <row r="9" spans="1:10" ht="66" customHeight="1">
      <c r="A9" s="233" t="s">
        <v>300</v>
      </c>
      <c r="B9" s="233"/>
      <c r="C9" s="233"/>
      <c r="D9" s="233"/>
      <c r="E9" s="233"/>
      <c r="F9" s="233"/>
      <c r="G9" s="233"/>
      <c r="H9" s="233"/>
      <c r="I9" s="233"/>
      <c r="J9" s="233"/>
    </row>
    <row r="11" spans="1:10" ht="19.5" customHeight="1">
      <c r="A11" s="253" t="s">
        <v>26</v>
      </c>
      <c r="B11" s="254" t="s">
        <v>27</v>
      </c>
      <c r="C11" s="254"/>
      <c r="D11" s="254"/>
      <c r="E11" s="254"/>
      <c r="F11" s="255" t="s">
        <v>28</v>
      </c>
      <c r="G11" s="255"/>
      <c r="H11" s="255"/>
      <c r="I11" s="255"/>
      <c r="J11" s="255"/>
    </row>
    <row r="12" spans="1:10" ht="24" customHeight="1">
      <c r="A12" s="253"/>
      <c r="B12" s="254"/>
      <c r="C12" s="254"/>
      <c r="D12" s="254"/>
      <c r="E12" s="254"/>
      <c r="F12" s="27" t="s">
        <v>252</v>
      </c>
      <c r="G12" s="256" t="s">
        <v>253</v>
      </c>
      <c r="H12" s="257"/>
      <c r="I12" s="248" t="s">
        <v>254</v>
      </c>
      <c r="J12" s="249"/>
    </row>
    <row r="13" spans="1:10" ht="32.25" customHeight="1">
      <c r="A13" s="171">
        <v>1</v>
      </c>
      <c r="B13" s="246" t="s">
        <v>187</v>
      </c>
      <c r="C13" s="246"/>
      <c r="D13" s="246"/>
      <c r="E13" s="246"/>
      <c r="F13" s="173">
        <f>F14</f>
        <v>0</v>
      </c>
      <c r="G13" s="244">
        <f>G14</f>
        <v>0</v>
      </c>
      <c r="H13" s="245"/>
      <c r="I13" s="244">
        <v>0</v>
      </c>
      <c r="J13" s="245"/>
    </row>
    <row r="14" spans="1:10" ht="14.25" customHeight="1">
      <c r="A14" s="172"/>
      <c r="B14" s="246" t="s">
        <v>227</v>
      </c>
      <c r="C14" s="246"/>
      <c r="D14" s="246"/>
      <c r="E14" s="246"/>
      <c r="F14" s="173">
        <f ca="1">'Приложение 5'!C17</f>
        <v>0</v>
      </c>
      <c r="G14" s="244">
        <f ca="1">'Приложение 5'!D17</f>
        <v>0</v>
      </c>
      <c r="H14" s="245"/>
      <c r="I14" s="244">
        <v>0</v>
      </c>
      <c r="J14" s="245"/>
    </row>
    <row r="15" spans="1:10" ht="30.75" customHeight="1">
      <c r="A15" s="172"/>
      <c r="B15" s="246" t="s">
        <v>228</v>
      </c>
      <c r="C15" s="246"/>
      <c r="D15" s="246"/>
      <c r="E15" s="246"/>
      <c r="F15" s="173"/>
      <c r="G15" s="247"/>
      <c r="H15" s="247"/>
      <c r="I15" s="247"/>
      <c r="J15" s="247"/>
    </row>
    <row r="16" spans="1:10" ht="32.25" customHeight="1">
      <c r="A16" s="171">
        <v>2</v>
      </c>
      <c r="B16" s="246" t="s">
        <v>229</v>
      </c>
      <c r="C16" s="246"/>
      <c r="D16" s="246"/>
      <c r="E16" s="246"/>
      <c r="F16" s="173">
        <f>F18</f>
        <v>0</v>
      </c>
      <c r="G16" s="244">
        <f>G18</f>
        <v>0</v>
      </c>
      <c r="H16" s="245"/>
      <c r="I16" s="244">
        <v>0</v>
      </c>
      <c r="J16" s="245"/>
    </row>
    <row r="17" spans="1:10" ht="16.5" customHeight="1">
      <c r="A17" s="61"/>
      <c r="B17" s="242" t="s">
        <v>227</v>
      </c>
      <c r="C17" s="243"/>
      <c r="D17" s="243"/>
      <c r="E17" s="243"/>
      <c r="F17" s="174"/>
      <c r="G17" s="244"/>
      <c r="H17" s="245"/>
      <c r="I17" s="244"/>
      <c r="J17" s="245"/>
    </row>
    <row r="18" spans="1:10" ht="30" customHeight="1">
      <c r="A18" s="61"/>
      <c r="B18" s="246" t="s">
        <v>228</v>
      </c>
      <c r="C18" s="246"/>
      <c r="D18" s="246"/>
      <c r="E18" s="246"/>
      <c r="F18" s="173">
        <f ca="1">'Приложение 5'!C23</f>
        <v>0</v>
      </c>
      <c r="G18" s="244">
        <f ca="1">'Приложение 5'!D23</f>
        <v>0</v>
      </c>
      <c r="H18" s="245"/>
      <c r="I18" s="244">
        <v>0</v>
      </c>
      <c r="J18" s="245"/>
    </row>
    <row r="19" spans="1:10" ht="16.5">
      <c r="A19" s="62"/>
      <c r="B19" s="239" t="s">
        <v>19</v>
      </c>
      <c r="C19" s="239"/>
      <c r="D19" s="239"/>
      <c r="E19" s="239"/>
      <c r="F19" s="193">
        <f>F13+F16</f>
        <v>0</v>
      </c>
      <c r="G19" s="240">
        <f>G13+G16</f>
        <v>0</v>
      </c>
      <c r="H19" s="241"/>
      <c r="I19" s="240">
        <v>0</v>
      </c>
      <c r="J19" s="241"/>
    </row>
    <row r="20" spans="1:10">
      <c r="F20" s="63"/>
    </row>
    <row r="21" spans="1:10">
      <c r="F21" s="63"/>
    </row>
  </sheetData>
  <mergeCells count="29">
    <mergeCell ref="A11:A12"/>
    <mergeCell ref="B11:E12"/>
    <mergeCell ref="F11:J11"/>
    <mergeCell ref="G12:H12"/>
    <mergeCell ref="I12:J12"/>
    <mergeCell ref="B14:E14"/>
    <mergeCell ref="G14:H14"/>
    <mergeCell ref="I14:J14"/>
    <mergeCell ref="F1:J1"/>
    <mergeCell ref="B13:E13"/>
    <mergeCell ref="G13:H13"/>
    <mergeCell ref="I13:J13"/>
    <mergeCell ref="A9:J9"/>
    <mergeCell ref="F2:J6"/>
    <mergeCell ref="B15:E15"/>
    <mergeCell ref="G15:H15"/>
    <mergeCell ref="I15:J15"/>
    <mergeCell ref="B16:E16"/>
    <mergeCell ref="G16:H16"/>
    <mergeCell ref="I16:J16"/>
    <mergeCell ref="B19:E19"/>
    <mergeCell ref="G19:H19"/>
    <mergeCell ref="I19:J19"/>
    <mergeCell ref="B17:E17"/>
    <mergeCell ref="G17:H17"/>
    <mergeCell ref="I17:J17"/>
    <mergeCell ref="B18:E18"/>
    <mergeCell ref="G18:H18"/>
    <mergeCell ref="I18:J18"/>
  </mergeCells>
  <phoneticPr fontId="0" type="noConversion"/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2024-06-21T10:08:12Z</dcterms:modified>
</cp:coreProperties>
</file>